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D\USON\rozpočty\byty25\"/>
    </mc:Choice>
  </mc:AlternateContent>
  <bookViews>
    <workbookView xWindow="0" yWindow="0" windowWidth="0" windowHeight="0"/>
  </bookViews>
  <sheets>
    <sheet name="Rekapitulace stavby" sheetId="1" r:id="rId1"/>
    <sheet name="01 - byt 01" sheetId="2" r:id="rId2"/>
    <sheet name="02 - byt 02" sheetId="3" r:id="rId3"/>
    <sheet name="03 - byt 01 vnitřní elekt..." sheetId="4" r:id="rId4"/>
    <sheet name="04 - byt 02 vnitřní elekt..." sheetId="5" r:id="rId5"/>
    <sheet name="05 - přívod elektro RB1 a..." sheetId="6" r:id="rId6"/>
    <sheet name="06 - společné prostory - ..." sheetId="7" r:id="rId7"/>
    <sheet name="07 - VRN" sheetId="8" r:id="rId8"/>
    <sheet name="Pokyny pro vyplnění" sheetId="9" r:id="rId9"/>
  </sheets>
  <definedNames>
    <definedName name="_xlnm.Print_Area" localSheetId="0">'Rekapitulace stavby'!$D$4:$AO$36,'Rekapitulace stavby'!$C$42:$AQ$62</definedName>
    <definedName name="_xlnm.Print_Titles" localSheetId="0">'Rekapitulace stavby'!$52:$52</definedName>
    <definedName name="_xlnm._FilterDatabase" localSheetId="1" hidden="1">'01 - byt 01'!$C$97:$K$759</definedName>
    <definedName name="_xlnm.Print_Area" localSheetId="1">'01 - byt 01'!$C$4:$J$39,'01 - byt 01'!$C$45:$J$79,'01 - byt 01'!$C$85:$K$759</definedName>
    <definedName name="_xlnm.Print_Titles" localSheetId="1">'01 - byt 01'!$97:$97</definedName>
    <definedName name="_xlnm._FilterDatabase" localSheetId="2" hidden="1">'02 - byt 02'!$C$97:$K$759</definedName>
    <definedName name="_xlnm.Print_Area" localSheetId="2">'02 - byt 02'!$C$4:$J$39,'02 - byt 02'!$C$45:$J$79,'02 - byt 02'!$C$85:$K$759</definedName>
    <definedName name="_xlnm.Print_Titles" localSheetId="2">'02 - byt 02'!$97:$97</definedName>
    <definedName name="_xlnm._FilterDatabase" localSheetId="3" hidden="1">'03 - byt 01 vnitřní elekt...'!$C$85:$K$251</definedName>
    <definedName name="_xlnm.Print_Area" localSheetId="3">'03 - byt 01 vnitřní elekt...'!$C$4:$J$39,'03 - byt 01 vnitřní elekt...'!$C$45:$J$67,'03 - byt 01 vnitřní elekt...'!$C$73:$K$251</definedName>
    <definedName name="_xlnm.Print_Titles" localSheetId="3">'03 - byt 01 vnitřní elekt...'!$85:$85</definedName>
    <definedName name="_xlnm._FilterDatabase" localSheetId="4" hidden="1">'04 - byt 02 vnitřní elekt...'!$C$85:$K$251</definedName>
    <definedName name="_xlnm.Print_Area" localSheetId="4">'04 - byt 02 vnitřní elekt...'!$C$4:$J$39,'04 - byt 02 vnitřní elekt...'!$C$45:$J$67,'04 - byt 02 vnitřní elekt...'!$C$73:$K$251</definedName>
    <definedName name="_xlnm.Print_Titles" localSheetId="4">'04 - byt 02 vnitřní elekt...'!$85:$85</definedName>
    <definedName name="_xlnm._FilterDatabase" localSheetId="5" hidden="1">'05 - přívod elektro RB1 a...'!$C$87:$K$261</definedName>
    <definedName name="_xlnm.Print_Area" localSheetId="5">'05 - přívod elektro RB1 a...'!$C$4:$J$39,'05 - přívod elektro RB1 a...'!$C$45:$J$69,'05 - přívod elektro RB1 a...'!$C$75:$K$261</definedName>
    <definedName name="_xlnm.Print_Titles" localSheetId="5">'05 - přívod elektro RB1 a...'!$87:$87</definedName>
    <definedName name="_xlnm._FilterDatabase" localSheetId="6" hidden="1">'06 - společné prostory - ...'!$C$89:$K$339</definedName>
    <definedName name="_xlnm.Print_Area" localSheetId="6">'06 - společné prostory - ...'!$C$4:$J$39,'06 - společné prostory - ...'!$C$45:$J$71,'06 - společné prostory - ...'!$C$77:$K$339</definedName>
    <definedName name="_xlnm.Print_Titles" localSheetId="6">'06 - společné prostory - ...'!$89:$89</definedName>
    <definedName name="_xlnm._FilterDatabase" localSheetId="7" hidden="1">'07 - VRN'!$C$83:$K$102</definedName>
    <definedName name="_xlnm.Print_Area" localSheetId="7">'07 - VRN'!$C$4:$J$39,'07 - VRN'!$C$45:$J$65,'07 - VRN'!$C$71:$K$102</definedName>
    <definedName name="_xlnm.Print_Titles" localSheetId="7">'07 - VRN'!$83:$83</definedName>
    <definedName name="_xlnm.Print_Area" localSheetId="8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8" l="1" r="J37"/>
  <c r="J36"/>
  <c i="1" r="AY61"/>
  <c i="8" r="J35"/>
  <c i="1" r="AX61"/>
  <c i="8" r="BI97"/>
  <c r="BH97"/>
  <c r="BG97"/>
  <c r="BE97"/>
  <c r="T97"/>
  <c r="T96"/>
  <c r="R97"/>
  <c r="R96"/>
  <c r="P97"/>
  <c r="P96"/>
  <c r="BI92"/>
  <c r="BH92"/>
  <c r="BG92"/>
  <c r="BE92"/>
  <c r="T92"/>
  <c r="T91"/>
  <c r="T90"/>
  <c r="R92"/>
  <c r="R91"/>
  <c r="R90"/>
  <c r="P92"/>
  <c r="P91"/>
  <c r="P90"/>
  <c r="BI87"/>
  <c r="BH87"/>
  <c r="BG87"/>
  <c r="BE87"/>
  <c r="T87"/>
  <c r="T86"/>
  <c r="T85"/>
  <c r="T84"/>
  <c r="R87"/>
  <c r="R86"/>
  <c r="R85"/>
  <c r="P87"/>
  <c r="P86"/>
  <c r="P85"/>
  <c r="P84"/>
  <c i="1" r="AU61"/>
  <c i="8" r="F78"/>
  <c r="E76"/>
  <c r="F52"/>
  <c r="E50"/>
  <c r="J24"/>
  <c r="E24"/>
  <c r="J81"/>
  <c r="J23"/>
  <c r="J21"/>
  <c r="E21"/>
  <c r="J80"/>
  <c r="J20"/>
  <c r="J18"/>
  <c r="E18"/>
  <c r="F81"/>
  <c r="J17"/>
  <c r="J15"/>
  <c r="E15"/>
  <c r="F54"/>
  <c r="J14"/>
  <c r="J12"/>
  <c r="J78"/>
  <c r="E7"/>
  <c r="E74"/>
  <c i="7" r="J37"/>
  <c r="J36"/>
  <c i="1" r="AY60"/>
  <c i="7" r="J35"/>
  <c i="1" r="AX60"/>
  <c i="7" r="BI337"/>
  <c r="BH337"/>
  <c r="BG337"/>
  <c r="BE337"/>
  <c r="T337"/>
  <c r="R337"/>
  <c r="P337"/>
  <c r="BI334"/>
  <c r="BH334"/>
  <c r="BG334"/>
  <c r="BE334"/>
  <c r="T334"/>
  <c r="R334"/>
  <c r="P334"/>
  <c r="BI331"/>
  <c r="BH331"/>
  <c r="BG331"/>
  <c r="BE331"/>
  <c r="T331"/>
  <c r="R331"/>
  <c r="P331"/>
  <c r="BI328"/>
  <c r="BH328"/>
  <c r="BG328"/>
  <c r="BE328"/>
  <c r="T328"/>
  <c r="R328"/>
  <c r="P328"/>
  <c r="BI324"/>
  <c r="BH324"/>
  <c r="BG324"/>
  <c r="BE324"/>
  <c r="T324"/>
  <c r="R324"/>
  <c r="P324"/>
  <c r="BI320"/>
  <c r="BH320"/>
  <c r="BG320"/>
  <c r="BE320"/>
  <c r="T320"/>
  <c r="R320"/>
  <c r="P320"/>
  <c r="BI316"/>
  <c r="BH316"/>
  <c r="BG316"/>
  <c r="BE316"/>
  <c r="T316"/>
  <c r="R316"/>
  <c r="P316"/>
  <c r="BI312"/>
  <c r="BH312"/>
  <c r="BG312"/>
  <c r="BE312"/>
  <c r="T312"/>
  <c r="R312"/>
  <c r="P312"/>
  <c r="BI302"/>
  <c r="BH302"/>
  <c r="BG302"/>
  <c r="BE302"/>
  <c r="T302"/>
  <c r="R302"/>
  <c r="P302"/>
  <c r="BI295"/>
  <c r="BH295"/>
  <c r="BG295"/>
  <c r="BE295"/>
  <c r="T295"/>
  <c r="R295"/>
  <c r="P295"/>
  <c r="BI291"/>
  <c r="BH291"/>
  <c r="BG291"/>
  <c r="BE291"/>
  <c r="T291"/>
  <c r="R291"/>
  <c r="P291"/>
  <c r="BI288"/>
  <c r="BH288"/>
  <c r="BG288"/>
  <c r="BE288"/>
  <c r="T288"/>
  <c r="R288"/>
  <c r="P288"/>
  <c r="BI285"/>
  <c r="BH285"/>
  <c r="BG285"/>
  <c r="BE285"/>
  <c r="T285"/>
  <c r="R285"/>
  <c r="P285"/>
  <c r="BI279"/>
  <c r="BH279"/>
  <c r="BG279"/>
  <c r="BE279"/>
  <c r="T279"/>
  <c r="R279"/>
  <c r="P279"/>
  <c r="BI276"/>
  <c r="BH276"/>
  <c r="BG276"/>
  <c r="BE276"/>
  <c r="T276"/>
  <c r="R276"/>
  <c r="P276"/>
  <c r="BI273"/>
  <c r="BH273"/>
  <c r="BG273"/>
  <c r="BE273"/>
  <c r="T273"/>
  <c r="R273"/>
  <c r="P273"/>
  <c r="BI270"/>
  <c r="BH270"/>
  <c r="BG270"/>
  <c r="BE270"/>
  <c r="T270"/>
  <c r="R270"/>
  <c r="P270"/>
  <c r="BI267"/>
  <c r="BH267"/>
  <c r="BG267"/>
  <c r="BE267"/>
  <c r="T267"/>
  <c r="R267"/>
  <c r="P267"/>
  <c r="BI264"/>
  <c r="BH264"/>
  <c r="BG264"/>
  <c r="BE264"/>
  <c r="T264"/>
  <c r="R264"/>
  <c r="P264"/>
  <c r="BI260"/>
  <c r="BH260"/>
  <c r="BG260"/>
  <c r="BE260"/>
  <c r="T260"/>
  <c r="R260"/>
  <c r="P260"/>
  <c r="BI257"/>
  <c r="BH257"/>
  <c r="BG257"/>
  <c r="BE257"/>
  <c r="T257"/>
  <c r="R257"/>
  <c r="P257"/>
  <c r="BI254"/>
  <c r="BH254"/>
  <c r="BG254"/>
  <c r="BE254"/>
  <c r="T254"/>
  <c r="R254"/>
  <c r="P254"/>
  <c r="BI250"/>
  <c r="BH250"/>
  <c r="BG250"/>
  <c r="BE250"/>
  <c r="T250"/>
  <c r="R250"/>
  <c r="P250"/>
  <c r="BI248"/>
  <c r="BH248"/>
  <c r="BG248"/>
  <c r="BE248"/>
  <c r="T248"/>
  <c r="R248"/>
  <c r="P248"/>
  <c r="BI244"/>
  <c r="BH244"/>
  <c r="BG244"/>
  <c r="BE244"/>
  <c r="T244"/>
  <c r="R244"/>
  <c r="P244"/>
  <c r="BI241"/>
  <c r="BH241"/>
  <c r="BG241"/>
  <c r="BE241"/>
  <c r="T241"/>
  <c r="R241"/>
  <c r="P241"/>
  <c r="BI237"/>
  <c r="BH237"/>
  <c r="BG237"/>
  <c r="BE237"/>
  <c r="T237"/>
  <c r="R237"/>
  <c r="P237"/>
  <c r="BI234"/>
  <c r="BH234"/>
  <c r="BG234"/>
  <c r="BE234"/>
  <c r="T234"/>
  <c r="R234"/>
  <c r="P234"/>
  <c r="BI230"/>
  <c r="BH230"/>
  <c r="BG230"/>
  <c r="BE230"/>
  <c r="T230"/>
  <c r="R230"/>
  <c r="P230"/>
  <c r="BI228"/>
  <c r="BH228"/>
  <c r="BG228"/>
  <c r="BE228"/>
  <c r="T228"/>
  <c r="R228"/>
  <c r="P228"/>
  <c r="BI224"/>
  <c r="BH224"/>
  <c r="BG224"/>
  <c r="BE224"/>
  <c r="T224"/>
  <c r="R224"/>
  <c r="P224"/>
  <c r="BI220"/>
  <c r="BH220"/>
  <c r="BG220"/>
  <c r="BE220"/>
  <c r="T220"/>
  <c r="R220"/>
  <c r="P220"/>
  <c r="BI216"/>
  <c r="BH216"/>
  <c r="BG216"/>
  <c r="BE216"/>
  <c r="T216"/>
  <c r="R216"/>
  <c r="P216"/>
  <c r="BI211"/>
  <c r="BH211"/>
  <c r="BG211"/>
  <c r="BE211"/>
  <c r="T211"/>
  <c r="T210"/>
  <c r="R211"/>
  <c r="R210"/>
  <c r="P211"/>
  <c r="P210"/>
  <c r="BI207"/>
  <c r="BH207"/>
  <c r="BG207"/>
  <c r="BE207"/>
  <c r="T207"/>
  <c r="R207"/>
  <c r="P207"/>
  <c r="BI203"/>
  <c r="BH203"/>
  <c r="BG203"/>
  <c r="BE203"/>
  <c r="T203"/>
  <c r="R203"/>
  <c r="P203"/>
  <c r="BI200"/>
  <c r="BH200"/>
  <c r="BG200"/>
  <c r="BE200"/>
  <c r="T200"/>
  <c r="R200"/>
  <c r="P200"/>
  <c r="BI197"/>
  <c r="BH197"/>
  <c r="BG197"/>
  <c r="BE197"/>
  <c r="T197"/>
  <c r="R197"/>
  <c r="P197"/>
  <c r="BI189"/>
  <c r="BH189"/>
  <c r="BG189"/>
  <c r="BE189"/>
  <c r="T189"/>
  <c r="R189"/>
  <c r="P189"/>
  <c r="BI182"/>
  <c r="BH182"/>
  <c r="BG182"/>
  <c r="BE182"/>
  <c r="T182"/>
  <c r="R182"/>
  <c r="P182"/>
  <c r="BI177"/>
  <c r="BH177"/>
  <c r="BG177"/>
  <c r="BE177"/>
  <c r="T177"/>
  <c r="R177"/>
  <c r="P177"/>
  <c r="BI173"/>
  <c r="BH173"/>
  <c r="BG173"/>
  <c r="BE173"/>
  <c r="T173"/>
  <c r="R173"/>
  <c r="P173"/>
  <c r="BI166"/>
  <c r="BH166"/>
  <c r="BG166"/>
  <c r="BE166"/>
  <c r="T166"/>
  <c r="R166"/>
  <c r="P166"/>
  <c r="BI163"/>
  <c r="BH163"/>
  <c r="BG163"/>
  <c r="BE163"/>
  <c r="T163"/>
  <c r="R163"/>
  <c r="P163"/>
  <c r="BI160"/>
  <c r="BH160"/>
  <c r="BG160"/>
  <c r="BE160"/>
  <c r="T160"/>
  <c r="R160"/>
  <c r="P160"/>
  <c r="BI156"/>
  <c r="BH156"/>
  <c r="BG156"/>
  <c r="BE156"/>
  <c r="T156"/>
  <c r="R156"/>
  <c r="P156"/>
  <c r="BI152"/>
  <c r="BH152"/>
  <c r="BG152"/>
  <c r="BE152"/>
  <c r="T152"/>
  <c r="R152"/>
  <c r="P152"/>
  <c r="BI148"/>
  <c r="BH148"/>
  <c r="BG148"/>
  <c r="BE148"/>
  <c r="T148"/>
  <c r="R148"/>
  <c r="P148"/>
  <c r="BI144"/>
  <c r="BH144"/>
  <c r="BG144"/>
  <c r="BE144"/>
  <c r="T144"/>
  <c r="R144"/>
  <c r="P144"/>
  <c r="BI135"/>
  <c r="BH135"/>
  <c r="BG135"/>
  <c r="BE135"/>
  <c r="T135"/>
  <c r="R135"/>
  <c r="P135"/>
  <c r="BI132"/>
  <c r="BH132"/>
  <c r="BG132"/>
  <c r="BE132"/>
  <c r="T132"/>
  <c r="R132"/>
  <c r="P132"/>
  <c r="BI128"/>
  <c r="BH128"/>
  <c r="BG128"/>
  <c r="BE128"/>
  <c r="T128"/>
  <c r="R128"/>
  <c r="P128"/>
  <c r="BI118"/>
  <c r="BH118"/>
  <c r="BG118"/>
  <c r="BE118"/>
  <c r="T118"/>
  <c r="R118"/>
  <c r="P118"/>
  <c r="BI114"/>
  <c r="BH114"/>
  <c r="BG114"/>
  <c r="BE114"/>
  <c r="T114"/>
  <c r="R114"/>
  <c r="P114"/>
  <c r="BI104"/>
  <c r="BH104"/>
  <c r="BG104"/>
  <c r="BE104"/>
  <c r="T104"/>
  <c r="R104"/>
  <c r="P104"/>
  <c r="BI98"/>
  <c r="BH98"/>
  <c r="BG98"/>
  <c r="BE98"/>
  <c r="T98"/>
  <c r="R98"/>
  <c r="P98"/>
  <c r="BI93"/>
  <c r="BH93"/>
  <c r="BG93"/>
  <c r="BE93"/>
  <c r="T93"/>
  <c r="T92"/>
  <c r="R93"/>
  <c r="R92"/>
  <c r="P93"/>
  <c r="P92"/>
  <c r="F84"/>
  <c r="E82"/>
  <c r="F52"/>
  <c r="E50"/>
  <c r="J24"/>
  <c r="E24"/>
  <c r="J87"/>
  <c r="J23"/>
  <c r="J21"/>
  <c r="E21"/>
  <c r="J54"/>
  <c r="J20"/>
  <c r="J18"/>
  <c r="E18"/>
  <c r="F87"/>
  <c r="J17"/>
  <c r="J15"/>
  <c r="E15"/>
  <c r="F86"/>
  <c r="J14"/>
  <c r="J12"/>
  <c r="J52"/>
  <c r="E7"/>
  <c r="E80"/>
  <c i="6" r="J37"/>
  <c r="J36"/>
  <c i="1" r="AY59"/>
  <c i="6" r="J35"/>
  <c i="1" r="AX59"/>
  <c i="6" r="BI260"/>
  <c r="BH260"/>
  <c r="BG260"/>
  <c r="BE260"/>
  <c r="T260"/>
  <c r="R260"/>
  <c r="P260"/>
  <c r="BI254"/>
  <c r="BH254"/>
  <c r="BG254"/>
  <c r="BE254"/>
  <c r="T254"/>
  <c r="R254"/>
  <c r="P254"/>
  <c r="BI251"/>
  <c r="BH251"/>
  <c r="BG251"/>
  <c r="BE251"/>
  <c r="T251"/>
  <c r="R251"/>
  <c r="P251"/>
  <c r="BI248"/>
  <c r="BH248"/>
  <c r="BG248"/>
  <c r="BE248"/>
  <c r="T248"/>
  <c r="R248"/>
  <c r="P248"/>
  <c r="BI246"/>
  <c r="BH246"/>
  <c r="BG246"/>
  <c r="BE246"/>
  <c r="T246"/>
  <c r="R246"/>
  <c r="P246"/>
  <c r="BI243"/>
  <c r="BH243"/>
  <c r="BG243"/>
  <c r="BE243"/>
  <c r="T243"/>
  <c r="R243"/>
  <c r="P243"/>
  <c r="BI241"/>
  <c r="BH241"/>
  <c r="BG241"/>
  <c r="BE241"/>
  <c r="T241"/>
  <c r="R241"/>
  <c r="P241"/>
  <c r="BI238"/>
  <c r="BH238"/>
  <c r="BG238"/>
  <c r="BE238"/>
  <c r="T238"/>
  <c r="R238"/>
  <c r="P238"/>
  <c r="BI236"/>
  <c r="BH236"/>
  <c r="BG236"/>
  <c r="BE236"/>
  <c r="T236"/>
  <c r="R236"/>
  <c r="P236"/>
  <c r="BI233"/>
  <c r="BH233"/>
  <c r="BG233"/>
  <c r="BE233"/>
  <c r="T233"/>
  <c r="R233"/>
  <c r="P233"/>
  <c r="BI231"/>
  <c r="BH231"/>
  <c r="BG231"/>
  <c r="BE231"/>
  <c r="T231"/>
  <c r="R231"/>
  <c r="P231"/>
  <c r="BI228"/>
  <c r="BH228"/>
  <c r="BG228"/>
  <c r="BE228"/>
  <c r="T228"/>
  <c r="R228"/>
  <c r="P228"/>
  <c r="BI225"/>
  <c r="BH225"/>
  <c r="BG225"/>
  <c r="BE225"/>
  <c r="T225"/>
  <c r="R225"/>
  <c r="P225"/>
  <c r="BI222"/>
  <c r="BH222"/>
  <c r="BG222"/>
  <c r="BE222"/>
  <c r="T222"/>
  <c r="R222"/>
  <c r="P222"/>
  <c r="BI219"/>
  <c r="BH219"/>
  <c r="BG219"/>
  <c r="BE219"/>
  <c r="T219"/>
  <c r="R219"/>
  <c r="P219"/>
  <c r="BI216"/>
  <c r="BH216"/>
  <c r="BG216"/>
  <c r="BE216"/>
  <c r="T216"/>
  <c r="R216"/>
  <c r="P216"/>
  <c r="BI213"/>
  <c r="BH213"/>
  <c r="BG213"/>
  <c r="BE213"/>
  <c r="T213"/>
  <c r="R213"/>
  <c r="P213"/>
  <c r="BI211"/>
  <c r="BH211"/>
  <c r="BG211"/>
  <c r="BE211"/>
  <c r="T211"/>
  <c r="R211"/>
  <c r="P211"/>
  <c r="BI208"/>
  <c r="BH208"/>
  <c r="BG208"/>
  <c r="BE208"/>
  <c r="T208"/>
  <c r="R208"/>
  <c r="P208"/>
  <c r="BI205"/>
  <c r="BH205"/>
  <c r="BG205"/>
  <c r="BE205"/>
  <c r="T205"/>
  <c r="R205"/>
  <c r="P205"/>
  <c r="BI202"/>
  <c r="BH202"/>
  <c r="BG202"/>
  <c r="BE202"/>
  <c r="T202"/>
  <c r="R202"/>
  <c r="P202"/>
  <c r="BI198"/>
  <c r="BH198"/>
  <c r="BG198"/>
  <c r="BE198"/>
  <c r="T198"/>
  <c r="R198"/>
  <c r="P198"/>
  <c r="BI195"/>
  <c r="BH195"/>
  <c r="BG195"/>
  <c r="BE195"/>
  <c r="T195"/>
  <c r="R195"/>
  <c r="P195"/>
  <c r="BI193"/>
  <c r="BH193"/>
  <c r="BG193"/>
  <c r="BE193"/>
  <c r="T193"/>
  <c r="R193"/>
  <c r="P193"/>
  <c r="BI190"/>
  <c r="BH190"/>
  <c r="BG190"/>
  <c r="BE190"/>
  <c r="T190"/>
  <c r="R190"/>
  <c r="P190"/>
  <c r="BI187"/>
  <c r="BH187"/>
  <c r="BG187"/>
  <c r="BE187"/>
  <c r="T187"/>
  <c r="R187"/>
  <c r="P187"/>
  <c r="BI184"/>
  <c r="BH184"/>
  <c r="BG184"/>
  <c r="BE184"/>
  <c r="T184"/>
  <c r="R184"/>
  <c r="P184"/>
  <c r="BI182"/>
  <c r="BH182"/>
  <c r="BG182"/>
  <c r="BE182"/>
  <c r="T182"/>
  <c r="R182"/>
  <c r="P182"/>
  <c r="BI180"/>
  <c r="BH180"/>
  <c r="BG180"/>
  <c r="BE180"/>
  <c r="T180"/>
  <c r="R180"/>
  <c r="P180"/>
  <c r="BI177"/>
  <c r="BH177"/>
  <c r="BG177"/>
  <c r="BE177"/>
  <c r="T177"/>
  <c r="R177"/>
  <c r="P177"/>
  <c r="BI175"/>
  <c r="BH175"/>
  <c r="BG175"/>
  <c r="BE175"/>
  <c r="T175"/>
  <c r="R175"/>
  <c r="P175"/>
  <c r="BI173"/>
  <c r="BH173"/>
  <c r="BG173"/>
  <c r="BE173"/>
  <c r="T173"/>
  <c r="R173"/>
  <c r="P173"/>
  <c r="BI170"/>
  <c r="BH170"/>
  <c r="BG170"/>
  <c r="BE170"/>
  <c r="T170"/>
  <c r="R170"/>
  <c r="P170"/>
  <c r="BI168"/>
  <c r="BH168"/>
  <c r="BG168"/>
  <c r="BE168"/>
  <c r="T168"/>
  <c r="R168"/>
  <c r="P168"/>
  <c r="BI166"/>
  <c r="BH166"/>
  <c r="BG166"/>
  <c r="BE166"/>
  <c r="T166"/>
  <c r="R166"/>
  <c r="P166"/>
  <c r="BI163"/>
  <c r="BH163"/>
  <c r="BG163"/>
  <c r="BE163"/>
  <c r="T163"/>
  <c r="R163"/>
  <c r="P163"/>
  <c r="BI160"/>
  <c r="BH160"/>
  <c r="BG160"/>
  <c r="BE160"/>
  <c r="T160"/>
  <c r="R160"/>
  <c r="P160"/>
  <c r="BI157"/>
  <c r="BH157"/>
  <c r="BG157"/>
  <c r="BE157"/>
  <c r="T157"/>
  <c r="R157"/>
  <c r="P157"/>
  <c r="BI154"/>
  <c r="BH154"/>
  <c r="BG154"/>
  <c r="BE154"/>
  <c r="T154"/>
  <c r="R154"/>
  <c r="P154"/>
  <c r="BI151"/>
  <c r="BH151"/>
  <c r="BG151"/>
  <c r="BE151"/>
  <c r="T151"/>
  <c r="R151"/>
  <c r="P151"/>
  <c r="BI148"/>
  <c r="BH148"/>
  <c r="BG148"/>
  <c r="BE148"/>
  <c r="T148"/>
  <c r="R148"/>
  <c r="P148"/>
  <c r="BI145"/>
  <c r="BH145"/>
  <c r="BG145"/>
  <c r="BE145"/>
  <c r="T145"/>
  <c r="R145"/>
  <c r="P145"/>
  <c r="BI142"/>
  <c r="BH142"/>
  <c r="BG142"/>
  <c r="BE142"/>
  <c r="T142"/>
  <c r="R142"/>
  <c r="P142"/>
  <c r="BI139"/>
  <c r="BH139"/>
  <c r="BG139"/>
  <c r="BE139"/>
  <c r="T139"/>
  <c r="R139"/>
  <c r="P139"/>
  <c r="BI136"/>
  <c r="BH136"/>
  <c r="BG136"/>
  <c r="BE136"/>
  <c r="T136"/>
  <c r="R136"/>
  <c r="P136"/>
  <c r="BI133"/>
  <c r="BH133"/>
  <c r="BG133"/>
  <c r="BE133"/>
  <c r="T133"/>
  <c r="R133"/>
  <c r="P133"/>
  <c r="BI130"/>
  <c r="BH130"/>
  <c r="BG130"/>
  <c r="BE130"/>
  <c r="T130"/>
  <c r="R130"/>
  <c r="P130"/>
  <c r="BI125"/>
  <c r="BH125"/>
  <c r="BG125"/>
  <c r="BE125"/>
  <c r="T125"/>
  <c r="T124"/>
  <c r="R125"/>
  <c r="R124"/>
  <c r="P125"/>
  <c r="P124"/>
  <c r="BI121"/>
  <c r="BH121"/>
  <c r="BG121"/>
  <c r="BE121"/>
  <c r="T121"/>
  <c r="R121"/>
  <c r="P121"/>
  <c r="BI117"/>
  <c r="BH117"/>
  <c r="BG117"/>
  <c r="BE117"/>
  <c r="T117"/>
  <c r="R117"/>
  <c r="P117"/>
  <c r="BI114"/>
  <c r="BH114"/>
  <c r="BG114"/>
  <c r="BE114"/>
  <c r="T114"/>
  <c r="R114"/>
  <c r="P114"/>
  <c r="BI111"/>
  <c r="BH111"/>
  <c r="BG111"/>
  <c r="BE111"/>
  <c r="T111"/>
  <c r="R111"/>
  <c r="P111"/>
  <c r="BI106"/>
  <c r="BH106"/>
  <c r="BG106"/>
  <c r="BE106"/>
  <c r="T106"/>
  <c r="R106"/>
  <c r="P106"/>
  <c r="BI100"/>
  <c r="BH100"/>
  <c r="BG100"/>
  <c r="BE100"/>
  <c r="T100"/>
  <c r="R100"/>
  <c r="P100"/>
  <c r="BI95"/>
  <c r="BH95"/>
  <c r="BG95"/>
  <c r="BE95"/>
  <c r="T95"/>
  <c r="R95"/>
  <c r="P95"/>
  <c r="BI91"/>
  <c r="BH91"/>
  <c r="BG91"/>
  <c r="BE91"/>
  <c r="T91"/>
  <c r="R91"/>
  <c r="P91"/>
  <c r="F82"/>
  <c r="E80"/>
  <c r="F52"/>
  <c r="E50"/>
  <c r="J24"/>
  <c r="E24"/>
  <c r="J85"/>
  <c r="J23"/>
  <c r="J21"/>
  <c r="E21"/>
  <c r="J84"/>
  <c r="J20"/>
  <c r="J18"/>
  <c r="E18"/>
  <c r="F55"/>
  <c r="J17"/>
  <c r="J15"/>
  <c r="E15"/>
  <c r="F54"/>
  <c r="J14"/>
  <c r="J12"/>
  <c r="J52"/>
  <c r="E7"/>
  <c r="E78"/>
  <c i="5" r="J37"/>
  <c r="J36"/>
  <c i="1" r="AY58"/>
  <c i="5" r="J35"/>
  <c i="1" r="AX58"/>
  <c i="5" r="BI249"/>
  <c r="BH249"/>
  <c r="BG249"/>
  <c r="BE249"/>
  <c r="T249"/>
  <c r="R249"/>
  <c r="P249"/>
  <c r="BI246"/>
  <c r="BH246"/>
  <c r="BG246"/>
  <c r="BE246"/>
  <c r="T246"/>
  <c r="R246"/>
  <c r="P246"/>
  <c r="BI244"/>
  <c r="BH244"/>
  <c r="BG244"/>
  <c r="BE244"/>
  <c r="T244"/>
  <c r="R244"/>
  <c r="P244"/>
  <c r="BI241"/>
  <c r="BH241"/>
  <c r="BG241"/>
  <c r="BE241"/>
  <c r="T241"/>
  <c r="R241"/>
  <c r="P241"/>
  <c r="BI239"/>
  <c r="BH239"/>
  <c r="BG239"/>
  <c r="BE239"/>
  <c r="T239"/>
  <c r="R239"/>
  <c r="P239"/>
  <c r="BI236"/>
  <c r="BH236"/>
  <c r="BG236"/>
  <c r="BE236"/>
  <c r="T236"/>
  <c r="R236"/>
  <c r="P236"/>
  <c r="BI233"/>
  <c r="BH233"/>
  <c r="BG233"/>
  <c r="BE233"/>
  <c r="T233"/>
  <c r="R233"/>
  <c r="P233"/>
  <c r="BI231"/>
  <c r="BH231"/>
  <c r="BG231"/>
  <c r="BE231"/>
  <c r="T231"/>
  <c r="R231"/>
  <c r="P231"/>
  <c r="BI228"/>
  <c r="BH228"/>
  <c r="BG228"/>
  <c r="BE228"/>
  <c r="T228"/>
  <c r="R228"/>
  <c r="P228"/>
  <c r="BI226"/>
  <c r="BH226"/>
  <c r="BG226"/>
  <c r="BE226"/>
  <c r="T226"/>
  <c r="R226"/>
  <c r="P226"/>
  <c r="BI223"/>
  <c r="BH223"/>
  <c r="BG223"/>
  <c r="BE223"/>
  <c r="T223"/>
  <c r="R223"/>
  <c r="P223"/>
  <c r="BI221"/>
  <c r="BH221"/>
  <c r="BG221"/>
  <c r="BE221"/>
  <c r="T221"/>
  <c r="R221"/>
  <c r="P221"/>
  <c r="BI219"/>
  <c r="BH219"/>
  <c r="BG219"/>
  <c r="BE219"/>
  <c r="T219"/>
  <c r="R219"/>
  <c r="P219"/>
  <c r="BI216"/>
  <c r="BH216"/>
  <c r="BG216"/>
  <c r="BE216"/>
  <c r="T216"/>
  <c r="R216"/>
  <c r="P216"/>
  <c r="BI214"/>
  <c r="BH214"/>
  <c r="BG214"/>
  <c r="BE214"/>
  <c r="T214"/>
  <c r="R214"/>
  <c r="P214"/>
  <c r="BI212"/>
  <c r="BH212"/>
  <c r="BG212"/>
  <c r="BE212"/>
  <c r="T212"/>
  <c r="R212"/>
  <c r="P212"/>
  <c r="BI209"/>
  <c r="BH209"/>
  <c r="BG209"/>
  <c r="BE209"/>
  <c r="T209"/>
  <c r="R209"/>
  <c r="P209"/>
  <c r="BI207"/>
  <c r="BH207"/>
  <c r="BG207"/>
  <c r="BE207"/>
  <c r="T207"/>
  <c r="R207"/>
  <c r="P207"/>
  <c r="BI204"/>
  <c r="BH204"/>
  <c r="BG204"/>
  <c r="BE204"/>
  <c r="T204"/>
  <c r="R204"/>
  <c r="P204"/>
  <c r="BI202"/>
  <c r="BH202"/>
  <c r="BG202"/>
  <c r="BE202"/>
  <c r="T202"/>
  <c r="R202"/>
  <c r="P202"/>
  <c r="BI199"/>
  <c r="BH199"/>
  <c r="BG199"/>
  <c r="BE199"/>
  <c r="T199"/>
  <c r="R199"/>
  <c r="P199"/>
  <c r="BI196"/>
  <c r="BH196"/>
  <c r="BG196"/>
  <c r="BE196"/>
  <c r="T196"/>
  <c r="R196"/>
  <c r="P196"/>
  <c r="BI193"/>
  <c r="BH193"/>
  <c r="BG193"/>
  <c r="BE193"/>
  <c r="T193"/>
  <c r="R193"/>
  <c r="P193"/>
  <c r="BI191"/>
  <c r="BH191"/>
  <c r="BG191"/>
  <c r="BE191"/>
  <c r="T191"/>
  <c r="R191"/>
  <c r="P191"/>
  <c r="BI188"/>
  <c r="BH188"/>
  <c r="BG188"/>
  <c r="BE188"/>
  <c r="T188"/>
  <c r="R188"/>
  <c r="P188"/>
  <c r="BI186"/>
  <c r="BH186"/>
  <c r="BG186"/>
  <c r="BE186"/>
  <c r="T186"/>
  <c r="R186"/>
  <c r="P186"/>
  <c r="BI183"/>
  <c r="BH183"/>
  <c r="BG183"/>
  <c r="BE183"/>
  <c r="T183"/>
  <c r="R183"/>
  <c r="P183"/>
  <c r="BI181"/>
  <c r="BH181"/>
  <c r="BG181"/>
  <c r="BE181"/>
  <c r="T181"/>
  <c r="R181"/>
  <c r="P181"/>
  <c r="BI179"/>
  <c r="BH179"/>
  <c r="BG179"/>
  <c r="BE179"/>
  <c r="T179"/>
  <c r="R179"/>
  <c r="P179"/>
  <c r="BI175"/>
  <c r="BH175"/>
  <c r="BG175"/>
  <c r="BE175"/>
  <c r="T175"/>
  <c r="R175"/>
  <c r="P175"/>
  <c r="BI172"/>
  <c r="BH172"/>
  <c r="BG172"/>
  <c r="BE172"/>
  <c r="T172"/>
  <c r="R172"/>
  <c r="P172"/>
  <c r="BI168"/>
  <c r="BH168"/>
  <c r="BG168"/>
  <c r="BE168"/>
  <c r="T168"/>
  <c r="R168"/>
  <c r="P168"/>
  <c r="BI165"/>
  <c r="BH165"/>
  <c r="BG165"/>
  <c r="BE165"/>
  <c r="T165"/>
  <c r="R165"/>
  <c r="P165"/>
  <c r="BI161"/>
  <c r="BH161"/>
  <c r="BG161"/>
  <c r="BE161"/>
  <c r="T161"/>
  <c r="R161"/>
  <c r="P161"/>
  <c r="BI158"/>
  <c r="BH158"/>
  <c r="BG158"/>
  <c r="BE158"/>
  <c r="T158"/>
  <c r="R158"/>
  <c r="P158"/>
  <c r="BI155"/>
  <c r="BH155"/>
  <c r="BG155"/>
  <c r="BE155"/>
  <c r="T155"/>
  <c r="R155"/>
  <c r="P155"/>
  <c r="BI152"/>
  <c r="BH152"/>
  <c r="BG152"/>
  <c r="BE152"/>
  <c r="T152"/>
  <c r="R152"/>
  <c r="P152"/>
  <c r="BI149"/>
  <c r="BH149"/>
  <c r="BG149"/>
  <c r="BE149"/>
  <c r="T149"/>
  <c r="R149"/>
  <c r="P149"/>
  <c r="BI146"/>
  <c r="BH146"/>
  <c r="BG146"/>
  <c r="BE146"/>
  <c r="T146"/>
  <c r="R146"/>
  <c r="P146"/>
  <c r="BI142"/>
  <c r="BH142"/>
  <c r="BG142"/>
  <c r="BE142"/>
  <c r="T142"/>
  <c r="R142"/>
  <c r="P142"/>
  <c r="BI139"/>
  <c r="BH139"/>
  <c r="BG139"/>
  <c r="BE139"/>
  <c r="T139"/>
  <c r="R139"/>
  <c r="P139"/>
  <c r="BI135"/>
  <c r="BH135"/>
  <c r="BG135"/>
  <c r="BE135"/>
  <c r="T135"/>
  <c r="R135"/>
  <c r="P135"/>
  <c r="BI133"/>
  <c r="BH133"/>
  <c r="BG133"/>
  <c r="BE133"/>
  <c r="T133"/>
  <c r="R133"/>
  <c r="P133"/>
  <c r="BI130"/>
  <c r="BH130"/>
  <c r="BG130"/>
  <c r="BE130"/>
  <c r="T130"/>
  <c r="R130"/>
  <c r="P130"/>
  <c r="BI125"/>
  <c r="BH125"/>
  <c r="BG125"/>
  <c r="BE125"/>
  <c r="T125"/>
  <c r="T124"/>
  <c r="R125"/>
  <c r="R124"/>
  <c r="P125"/>
  <c r="P124"/>
  <c r="BI121"/>
  <c r="BH121"/>
  <c r="BG121"/>
  <c r="BE121"/>
  <c r="T121"/>
  <c r="R121"/>
  <c r="P121"/>
  <c r="BI117"/>
  <c r="BH117"/>
  <c r="BG117"/>
  <c r="BE117"/>
  <c r="T117"/>
  <c r="R117"/>
  <c r="P117"/>
  <c r="BI114"/>
  <c r="BH114"/>
  <c r="BG114"/>
  <c r="BE114"/>
  <c r="T114"/>
  <c r="R114"/>
  <c r="P114"/>
  <c r="BI111"/>
  <c r="BH111"/>
  <c r="BG111"/>
  <c r="BE111"/>
  <c r="T111"/>
  <c r="R111"/>
  <c r="P111"/>
  <c r="BI106"/>
  <c r="BH106"/>
  <c r="BG106"/>
  <c r="BE106"/>
  <c r="T106"/>
  <c r="R106"/>
  <c r="P106"/>
  <c r="BI102"/>
  <c r="BH102"/>
  <c r="BG102"/>
  <c r="BE102"/>
  <c r="T102"/>
  <c r="R102"/>
  <c r="P102"/>
  <c r="BI98"/>
  <c r="BH98"/>
  <c r="BG98"/>
  <c r="BE98"/>
  <c r="T98"/>
  <c r="R98"/>
  <c r="P98"/>
  <c r="BI93"/>
  <c r="BH93"/>
  <c r="BG93"/>
  <c r="BE93"/>
  <c r="T93"/>
  <c r="R93"/>
  <c r="P93"/>
  <c r="BI89"/>
  <c r="BH89"/>
  <c r="BG89"/>
  <c r="BE89"/>
  <c r="T89"/>
  <c r="R89"/>
  <c r="P89"/>
  <c r="F80"/>
  <c r="E78"/>
  <c r="F52"/>
  <c r="E50"/>
  <c r="J24"/>
  <c r="E24"/>
  <c r="J55"/>
  <c r="J23"/>
  <c r="J21"/>
  <c r="E21"/>
  <c r="J54"/>
  <c r="J20"/>
  <c r="J18"/>
  <c r="E18"/>
  <c r="F55"/>
  <c r="J17"/>
  <c r="J15"/>
  <c r="E15"/>
  <c r="F82"/>
  <c r="J14"/>
  <c r="J12"/>
  <c r="J52"/>
  <c r="E7"/>
  <c r="E76"/>
  <c i="4" r="J37"/>
  <c r="J36"/>
  <c i="1" r="AY57"/>
  <c i="4" r="J35"/>
  <c i="1" r="AX57"/>
  <c i="4" r="BI249"/>
  <c r="BH249"/>
  <c r="BG249"/>
  <c r="BE249"/>
  <c r="T249"/>
  <c r="R249"/>
  <c r="P249"/>
  <c r="BI246"/>
  <c r="BH246"/>
  <c r="BG246"/>
  <c r="BE246"/>
  <c r="T246"/>
  <c r="R246"/>
  <c r="P246"/>
  <c r="BI244"/>
  <c r="BH244"/>
  <c r="BG244"/>
  <c r="BE244"/>
  <c r="T244"/>
  <c r="R244"/>
  <c r="P244"/>
  <c r="BI241"/>
  <c r="BH241"/>
  <c r="BG241"/>
  <c r="BE241"/>
  <c r="T241"/>
  <c r="R241"/>
  <c r="P241"/>
  <c r="BI239"/>
  <c r="BH239"/>
  <c r="BG239"/>
  <c r="BE239"/>
  <c r="T239"/>
  <c r="R239"/>
  <c r="P239"/>
  <c r="BI236"/>
  <c r="BH236"/>
  <c r="BG236"/>
  <c r="BE236"/>
  <c r="T236"/>
  <c r="R236"/>
  <c r="P236"/>
  <c r="BI233"/>
  <c r="BH233"/>
  <c r="BG233"/>
  <c r="BE233"/>
  <c r="T233"/>
  <c r="R233"/>
  <c r="P233"/>
  <c r="BI231"/>
  <c r="BH231"/>
  <c r="BG231"/>
  <c r="BE231"/>
  <c r="T231"/>
  <c r="R231"/>
  <c r="P231"/>
  <c r="BI228"/>
  <c r="BH228"/>
  <c r="BG228"/>
  <c r="BE228"/>
  <c r="T228"/>
  <c r="R228"/>
  <c r="P228"/>
  <c r="BI226"/>
  <c r="BH226"/>
  <c r="BG226"/>
  <c r="BE226"/>
  <c r="T226"/>
  <c r="R226"/>
  <c r="P226"/>
  <c r="BI223"/>
  <c r="BH223"/>
  <c r="BG223"/>
  <c r="BE223"/>
  <c r="T223"/>
  <c r="R223"/>
  <c r="P223"/>
  <c r="BI221"/>
  <c r="BH221"/>
  <c r="BG221"/>
  <c r="BE221"/>
  <c r="T221"/>
  <c r="R221"/>
  <c r="P221"/>
  <c r="BI219"/>
  <c r="BH219"/>
  <c r="BG219"/>
  <c r="BE219"/>
  <c r="T219"/>
  <c r="R219"/>
  <c r="P219"/>
  <c r="BI216"/>
  <c r="BH216"/>
  <c r="BG216"/>
  <c r="BE216"/>
  <c r="T216"/>
  <c r="R216"/>
  <c r="P216"/>
  <c r="BI214"/>
  <c r="BH214"/>
  <c r="BG214"/>
  <c r="BE214"/>
  <c r="T214"/>
  <c r="R214"/>
  <c r="P214"/>
  <c r="BI212"/>
  <c r="BH212"/>
  <c r="BG212"/>
  <c r="BE212"/>
  <c r="T212"/>
  <c r="R212"/>
  <c r="P212"/>
  <c r="BI209"/>
  <c r="BH209"/>
  <c r="BG209"/>
  <c r="BE209"/>
  <c r="T209"/>
  <c r="R209"/>
  <c r="P209"/>
  <c r="BI207"/>
  <c r="BH207"/>
  <c r="BG207"/>
  <c r="BE207"/>
  <c r="T207"/>
  <c r="R207"/>
  <c r="P207"/>
  <c r="BI204"/>
  <c r="BH204"/>
  <c r="BG204"/>
  <c r="BE204"/>
  <c r="T204"/>
  <c r="R204"/>
  <c r="P204"/>
  <c r="BI202"/>
  <c r="BH202"/>
  <c r="BG202"/>
  <c r="BE202"/>
  <c r="T202"/>
  <c r="R202"/>
  <c r="P202"/>
  <c r="BI199"/>
  <c r="BH199"/>
  <c r="BG199"/>
  <c r="BE199"/>
  <c r="T199"/>
  <c r="R199"/>
  <c r="P199"/>
  <c r="BI196"/>
  <c r="BH196"/>
  <c r="BG196"/>
  <c r="BE196"/>
  <c r="T196"/>
  <c r="R196"/>
  <c r="P196"/>
  <c r="BI193"/>
  <c r="BH193"/>
  <c r="BG193"/>
  <c r="BE193"/>
  <c r="T193"/>
  <c r="R193"/>
  <c r="P193"/>
  <c r="BI191"/>
  <c r="BH191"/>
  <c r="BG191"/>
  <c r="BE191"/>
  <c r="T191"/>
  <c r="R191"/>
  <c r="P191"/>
  <c r="BI188"/>
  <c r="BH188"/>
  <c r="BG188"/>
  <c r="BE188"/>
  <c r="T188"/>
  <c r="R188"/>
  <c r="P188"/>
  <c r="BI186"/>
  <c r="BH186"/>
  <c r="BG186"/>
  <c r="BE186"/>
  <c r="T186"/>
  <c r="R186"/>
  <c r="P186"/>
  <c r="BI183"/>
  <c r="BH183"/>
  <c r="BG183"/>
  <c r="BE183"/>
  <c r="T183"/>
  <c r="R183"/>
  <c r="P183"/>
  <c r="BI181"/>
  <c r="BH181"/>
  <c r="BG181"/>
  <c r="BE181"/>
  <c r="T181"/>
  <c r="R181"/>
  <c r="P181"/>
  <c r="BI179"/>
  <c r="BH179"/>
  <c r="BG179"/>
  <c r="BE179"/>
  <c r="T179"/>
  <c r="R179"/>
  <c r="P179"/>
  <c r="BI175"/>
  <c r="BH175"/>
  <c r="BG175"/>
  <c r="BE175"/>
  <c r="T175"/>
  <c r="R175"/>
  <c r="P175"/>
  <c r="BI172"/>
  <c r="BH172"/>
  <c r="BG172"/>
  <c r="BE172"/>
  <c r="T172"/>
  <c r="R172"/>
  <c r="P172"/>
  <c r="BI168"/>
  <c r="BH168"/>
  <c r="BG168"/>
  <c r="BE168"/>
  <c r="T168"/>
  <c r="R168"/>
  <c r="P168"/>
  <c r="BI165"/>
  <c r="BH165"/>
  <c r="BG165"/>
  <c r="BE165"/>
  <c r="T165"/>
  <c r="R165"/>
  <c r="P165"/>
  <c r="BI161"/>
  <c r="BH161"/>
  <c r="BG161"/>
  <c r="BE161"/>
  <c r="T161"/>
  <c r="R161"/>
  <c r="P161"/>
  <c r="BI158"/>
  <c r="BH158"/>
  <c r="BG158"/>
  <c r="BE158"/>
  <c r="T158"/>
  <c r="R158"/>
  <c r="P158"/>
  <c r="BI155"/>
  <c r="BH155"/>
  <c r="BG155"/>
  <c r="BE155"/>
  <c r="T155"/>
  <c r="R155"/>
  <c r="P155"/>
  <c r="BI152"/>
  <c r="BH152"/>
  <c r="BG152"/>
  <c r="BE152"/>
  <c r="T152"/>
  <c r="R152"/>
  <c r="P152"/>
  <c r="BI149"/>
  <c r="BH149"/>
  <c r="BG149"/>
  <c r="BE149"/>
  <c r="T149"/>
  <c r="R149"/>
  <c r="P149"/>
  <c r="BI146"/>
  <c r="BH146"/>
  <c r="BG146"/>
  <c r="BE146"/>
  <c r="T146"/>
  <c r="R146"/>
  <c r="P146"/>
  <c r="BI142"/>
  <c r="BH142"/>
  <c r="BG142"/>
  <c r="BE142"/>
  <c r="T142"/>
  <c r="R142"/>
  <c r="P142"/>
  <c r="BI139"/>
  <c r="BH139"/>
  <c r="BG139"/>
  <c r="BE139"/>
  <c r="T139"/>
  <c r="R139"/>
  <c r="P139"/>
  <c r="BI135"/>
  <c r="BH135"/>
  <c r="BG135"/>
  <c r="BE135"/>
  <c r="T135"/>
  <c r="R135"/>
  <c r="P135"/>
  <c r="BI133"/>
  <c r="BH133"/>
  <c r="BG133"/>
  <c r="BE133"/>
  <c r="T133"/>
  <c r="R133"/>
  <c r="P133"/>
  <c r="BI130"/>
  <c r="BH130"/>
  <c r="BG130"/>
  <c r="BE130"/>
  <c r="T130"/>
  <c r="R130"/>
  <c r="P130"/>
  <c r="BI125"/>
  <c r="BH125"/>
  <c r="BG125"/>
  <c r="BE125"/>
  <c r="T125"/>
  <c r="T124"/>
  <c r="R125"/>
  <c r="R124"/>
  <c r="P125"/>
  <c r="P124"/>
  <c r="BI121"/>
  <c r="BH121"/>
  <c r="BG121"/>
  <c r="BE121"/>
  <c r="T121"/>
  <c r="R121"/>
  <c r="P121"/>
  <c r="BI117"/>
  <c r="BH117"/>
  <c r="BG117"/>
  <c r="BE117"/>
  <c r="T117"/>
  <c r="R117"/>
  <c r="P117"/>
  <c r="BI114"/>
  <c r="BH114"/>
  <c r="BG114"/>
  <c r="BE114"/>
  <c r="T114"/>
  <c r="R114"/>
  <c r="P114"/>
  <c r="BI111"/>
  <c r="BH111"/>
  <c r="BG111"/>
  <c r="BE111"/>
  <c r="T111"/>
  <c r="R111"/>
  <c r="P111"/>
  <c r="BI106"/>
  <c r="BH106"/>
  <c r="BG106"/>
  <c r="BE106"/>
  <c r="T106"/>
  <c r="R106"/>
  <c r="P106"/>
  <c r="BI102"/>
  <c r="BH102"/>
  <c r="BG102"/>
  <c r="BE102"/>
  <c r="T102"/>
  <c r="R102"/>
  <c r="P102"/>
  <c r="BI98"/>
  <c r="BH98"/>
  <c r="BG98"/>
  <c r="BE98"/>
  <c r="T98"/>
  <c r="R98"/>
  <c r="P98"/>
  <c r="BI93"/>
  <c r="BH93"/>
  <c r="BG93"/>
  <c r="BE93"/>
  <c r="T93"/>
  <c r="R93"/>
  <c r="P93"/>
  <c r="BI89"/>
  <c r="BH89"/>
  <c r="BG89"/>
  <c r="BE89"/>
  <c r="T89"/>
  <c r="R89"/>
  <c r="P89"/>
  <c r="F80"/>
  <c r="E78"/>
  <c r="F52"/>
  <c r="E50"/>
  <c r="J24"/>
  <c r="E24"/>
  <c r="J55"/>
  <c r="J23"/>
  <c r="J21"/>
  <c r="E21"/>
  <c r="J54"/>
  <c r="J20"/>
  <c r="J18"/>
  <c r="E18"/>
  <c r="F83"/>
  <c r="J17"/>
  <c r="J15"/>
  <c r="E15"/>
  <c r="F82"/>
  <c r="J14"/>
  <c r="J12"/>
  <c r="J80"/>
  <c r="E7"/>
  <c r="E76"/>
  <c i="3" r="J37"/>
  <c r="J36"/>
  <c i="1" r="AY56"/>
  <c i="3" r="J35"/>
  <c i="1" r="AX56"/>
  <c i="3" r="BI747"/>
  <c r="BH747"/>
  <c r="BG747"/>
  <c r="BE747"/>
  <c r="T747"/>
  <c r="R747"/>
  <c r="P747"/>
  <c r="BI734"/>
  <c r="BH734"/>
  <c r="BG734"/>
  <c r="BE734"/>
  <c r="T734"/>
  <c r="R734"/>
  <c r="P734"/>
  <c r="BI732"/>
  <c r="BH732"/>
  <c r="BG732"/>
  <c r="BE732"/>
  <c r="T732"/>
  <c r="R732"/>
  <c r="P732"/>
  <c r="BI728"/>
  <c r="BH728"/>
  <c r="BG728"/>
  <c r="BE728"/>
  <c r="T728"/>
  <c r="R728"/>
  <c r="P728"/>
  <c r="BI715"/>
  <c r="BH715"/>
  <c r="BG715"/>
  <c r="BE715"/>
  <c r="T715"/>
  <c r="R715"/>
  <c r="P715"/>
  <c r="BI702"/>
  <c r="BH702"/>
  <c r="BG702"/>
  <c r="BE702"/>
  <c r="T702"/>
  <c r="R702"/>
  <c r="P702"/>
  <c r="BI698"/>
  <c r="BH698"/>
  <c r="BG698"/>
  <c r="BE698"/>
  <c r="T698"/>
  <c r="R698"/>
  <c r="P698"/>
  <c r="BI695"/>
  <c r="BH695"/>
  <c r="BG695"/>
  <c r="BE695"/>
  <c r="T695"/>
  <c r="R695"/>
  <c r="P695"/>
  <c r="BI692"/>
  <c r="BH692"/>
  <c r="BG692"/>
  <c r="BE692"/>
  <c r="T692"/>
  <c r="R692"/>
  <c r="P692"/>
  <c r="BI689"/>
  <c r="BH689"/>
  <c r="BG689"/>
  <c r="BE689"/>
  <c r="T689"/>
  <c r="R689"/>
  <c r="P689"/>
  <c r="BI682"/>
  <c r="BH682"/>
  <c r="BG682"/>
  <c r="BE682"/>
  <c r="T682"/>
  <c r="R682"/>
  <c r="P682"/>
  <c r="BI678"/>
  <c r="BH678"/>
  <c r="BG678"/>
  <c r="BE678"/>
  <c r="T678"/>
  <c r="R678"/>
  <c r="P678"/>
  <c r="BI671"/>
  <c r="BH671"/>
  <c r="BG671"/>
  <c r="BE671"/>
  <c r="T671"/>
  <c r="R671"/>
  <c r="P671"/>
  <c r="BI668"/>
  <c r="BH668"/>
  <c r="BG668"/>
  <c r="BE668"/>
  <c r="T668"/>
  <c r="R668"/>
  <c r="P668"/>
  <c r="BI665"/>
  <c r="BH665"/>
  <c r="BG665"/>
  <c r="BE665"/>
  <c r="T665"/>
  <c r="R665"/>
  <c r="P665"/>
  <c r="BI661"/>
  <c r="BH661"/>
  <c r="BG661"/>
  <c r="BE661"/>
  <c r="T661"/>
  <c r="R661"/>
  <c r="P661"/>
  <c r="BI658"/>
  <c r="BH658"/>
  <c r="BG658"/>
  <c r="BE658"/>
  <c r="T658"/>
  <c r="R658"/>
  <c r="P658"/>
  <c r="BI651"/>
  <c r="BH651"/>
  <c r="BG651"/>
  <c r="BE651"/>
  <c r="T651"/>
  <c r="R651"/>
  <c r="P651"/>
  <c r="BI644"/>
  <c r="BH644"/>
  <c r="BG644"/>
  <c r="BE644"/>
  <c r="T644"/>
  <c r="R644"/>
  <c r="P644"/>
  <c r="BI641"/>
  <c r="BH641"/>
  <c r="BG641"/>
  <c r="BE641"/>
  <c r="T641"/>
  <c r="R641"/>
  <c r="P641"/>
  <c r="BI634"/>
  <c r="BH634"/>
  <c r="BG634"/>
  <c r="BE634"/>
  <c r="T634"/>
  <c r="R634"/>
  <c r="P634"/>
  <c r="BI627"/>
  <c r="BH627"/>
  <c r="BG627"/>
  <c r="BE627"/>
  <c r="T627"/>
  <c r="R627"/>
  <c r="P627"/>
  <c r="BI620"/>
  <c r="BH620"/>
  <c r="BG620"/>
  <c r="BE620"/>
  <c r="T620"/>
  <c r="R620"/>
  <c r="P620"/>
  <c r="BI616"/>
  <c r="BH616"/>
  <c r="BG616"/>
  <c r="BE616"/>
  <c r="T616"/>
  <c r="R616"/>
  <c r="P616"/>
  <c r="BI613"/>
  <c r="BH613"/>
  <c r="BG613"/>
  <c r="BE613"/>
  <c r="T613"/>
  <c r="R613"/>
  <c r="P613"/>
  <c r="BI610"/>
  <c r="BH610"/>
  <c r="BG610"/>
  <c r="BE610"/>
  <c r="T610"/>
  <c r="R610"/>
  <c r="P610"/>
  <c r="BI600"/>
  <c r="BH600"/>
  <c r="BG600"/>
  <c r="BE600"/>
  <c r="T600"/>
  <c r="R600"/>
  <c r="P600"/>
  <c r="BI590"/>
  <c r="BH590"/>
  <c r="BG590"/>
  <c r="BE590"/>
  <c r="T590"/>
  <c r="R590"/>
  <c r="P590"/>
  <c r="BI587"/>
  <c r="BH587"/>
  <c r="BG587"/>
  <c r="BE587"/>
  <c r="T587"/>
  <c r="R587"/>
  <c r="P587"/>
  <c r="BI584"/>
  <c r="BH584"/>
  <c r="BG584"/>
  <c r="BE584"/>
  <c r="T584"/>
  <c r="R584"/>
  <c r="P584"/>
  <c r="BI573"/>
  <c r="BH573"/>
  <c r="BG573"/>
  <c r="BE573"/>
  <c r="T573"/>
  <c r="R573"/>
  <c r="P573"/>
  <c r="BI570"/>
  <c r="BH570"/>
  <c r="BG570"/>
  <c r="BE570"/>
  <c r="T570"/>
  <c r="R570"/>
  <c r="P570"/>
  <c r="BI567"/>
  <c r="BH567"/>
  <c r="BG567"/>
  <c r="BE567"/>
  <c r="T567"/>
  <c r="R567"/>
  <c r="P567"/>
  <c r="BI557"/>
  <c r="BH557"/>
  <c r="BG557"/>
  <c r="BE557"/>
  <c r="T557"/>
  <c r="R557"/>
  <c r="P557"/>
  <c r="BI553"/>
  <c r="BH553"/>
  <c r="BG553"/>
  <c r="BE553"/>
  <c r="T553"/>
  <c r="R553"/>
  <c r="P553"/>
  <c r="BI547"/>
  <c r="BH547"/>
  <c r="BG547"/>
  <c r="BE547"/>
  <c r="T547"/>
  <c r="R547"/>
  <c r="P547"/>
  <c r="BI541"/>
  <c r="BH541"/>
  <c r="BG541"/>
  <c r="BE541"/>
  <c r="T541"/>
  <c r="R541"/>
  <c r="P541"/>
  <c r="BI537"/>
  <c r="BH537"/>
  <c r="BG537"/>
  <c r="BE537"/>
  <c r="T537"/>
  <c r="R537"/>
  <c r="P537"/>
  <c r="BI531"/>
  <c r="BH531"/>
  <c r="BG531"/>
  <c r="BE531"/>
  <c r="T531"/>
  <c r="R531"/>
  <c r="P531"/>
  <c r="BI526"/>
  <c r="BH526"/>
  <c r="BG526"/>
  <c r="BE526"/>
  <c r="T526"/>
  <c r="R526"/>
  <c r="P526"/>
  <c r="BI520"/>
  <c r="BH520"/>
  <c r="BG520"/>
  <c r="BE520"/>
  <c r="T520"/>
  <c r="R520"/>
  <c r="P520"/>
  <c r="BI514"/>
  <c r="BH514"/>
  <c r="BG514"/>
  <c r="BE514"/>
  <c r="T514"/>
  <c r="R514"/>
  <c r="P514"/>
  <c r="BI510"/>
  <c r="BH510"/>
  <c r="BG510"/>
  <c r="BE510"/>
  <c r="T510"/>
  <c r="R510"/>
  <c r="P510"/>
  <c r="BI507"/>
  <c r="BH507"/>
  <c r="BG507"/>
  <c r="BE507"/>
  <c r="T507"/>
  <c r="R507"/>
  <c r="P507"/>
  <c r="BI505"/>
  <c r="BH505"/>
  <c r="BG505"/>
  <c r="BE505"/>
  <c r="T505"/>
  <c r="R505"/>
  <c r="P505"/>
  <c r="BI503"/>
  <c r="BH503"/>
  <c r="BG503"/>
  <c r="BE503"/>
  <c r="T503"/>
  <c r="R503"/>
  <c r="P503"/>
  <c r="BI500"/>
  <c r="BH500"/>
  <c r="BG500"/>
  <c r="BE500"/>
  <c r="T500"/>
  <c r="R500"/>
  <c r="P500"/>
  <c r="BI497"/>
  <c r="BH497"/>
  <c r="BG497"/>
  <c r="BE497"/>
  <c r="T497"/>
  <c r="R497"/>
  <c r="P497"/>
  <c r="BI494"/>
  <c r="BH494"/>
  <c r="BG494"/>
  <c r="BE494"/>
  <c r="T494"/>
  <c r="R494"/>
  <c r="P494"/>
  <c r="BI492"/>
  <c r="BH492"/>
  <c r="BG492"/>
  <c r="BE492"/>
  <c r="T492"/>
  <c r="R492"/>
  <c r="P492"/>
  <c r="BI488"/>
  <c r="BH488"/>
  <c r="BG488"/>
  <c r="BE488"/>
  <c r="T488"/>
  <c r="R488"/>
  <c r="P488"/>
  <c r="BI485"/>
  <c r="BH485"/>
  <c r="BG485"/>
  <c r="BE485"/>
  <c r="T485"/>
  <c r="R485"/>
  <c r="P485"/>
  <c r="BI481"/>
  <c r="BH481"/>
  <c r="BG481"/>
  <c r="BE481"/>
  <c r="T481"/>
  <c r="R481"/>
  <c r="P481"/>
  <c r="BI479"/>
  <c r="BH479"/>
  <c r="BG479"/>
  <c r="BE479"/>
  <c r="T479"/>
  <c r="R479"/>
  <c r="P479"/>
  <c r="BI477"/>
  <c r="BH477"/>
  <c r="BG477"/>
  <c r="BE477"/>
  <c r="T477"/>
  <c r="R477"/>
  <c r="P477"/>
  <c r="BI474"/>
  <c r="BH474"/>
  <c r="BG474"/>
  <c r="BE474"/>
  <c r="T474"/>
  <c r="R474"/>
  <c r="P474"/>
  <c r="BI472"/>
  <c r="BH472"/>
  <c r="BG472"/>
  <c r="BE472"/>
  <c r="T472"/>
  <c r="R472"/>
  <c r="P472"/>
  <c r="BI469"/>
  <c r="BH469"/>
  <c r="BG469"/>
  <c r="BE469"/>
  <c r="T469"/>
  <c r="R469"/>
  <c r="P469"/>
  <c r="BI466"/>
  <c r="BH466"/>
  <c r="BG466"/>
  <c r="BE466"/>
  <c r="T466"/>
  <c r="R466"/>
  <c r="P466"/>
  <c r="BI462"/>
  <c r="BH462"/>
  <c r="BG462"/>
  <c r="BE462"/>
  <c r="T462"/>
  <c r="R462"/>
  <c r="P462"/>
  <c r="BI460"/>
  <c r="BH460"/>
  <c r="BG460"/>
  <c r="BE460"/>
  <c r="T460"/>
  <c r="R460"/>
  <c r="P460"/>
  <c r="BI456"/>
  <c r="BH456"/>
  <c r="BG456"/>
  <c r="BE456"/>
  <c r="T456"/>
  <c r="R456"/>
  <c r="P456"/>
  <c r="BI452"/>
  <c r="BH452"/>
  <c r="BG452"/>
  <c r="BE452"/>
  <c r="T452"/>
  <c r="R452"/>
  <c r="P452"/>
  <c r="BI449"/>
  <c r="BH449"/>
  <c r="BG449"/>
  <c r="BE449"/>
  <c r="T449"/>
  <c r="R449"/>
  <c r="P449"/>
  <c r="BI446"/>
  <c r="BH446"/>
  <c r="BG446"/>
  <c r="BE446"/>
  <c r="T446"/>
  <c r="R446"/>
  <c r="P446"/>
  <c r="BI443"/>
  <c r="BH443"/>
  <c r="BG443"/>
  <c r="BE443"/>
  <c r="T443"/>
  <c r="R443"/>
  <c r="P443"/>
  <c r="BI439"/>
  <c r="BH439"/>
  <c r="BG439"/>
  <c r="BE439"/>
  <c r="T439"/>
  <c r="R439"/>
  <c r="P439"/>
  <c r="BI437"/>
  <c r="BH437"/>
  <c r="BG437"/>
  <c r="BE437"/>
  <c r="T437"/>
  <c r="R437"/>
  <c r="P437"/>
  <c r="BI434"/>
  <c r="BH434"/>
  <c r="BG434"/>
  <c r="BE434"/>
  <c r="T434"/>
  <c r="R434"/>
  <c r="P434"/>
  <c r="BI432"/>
  <c r="BH432"/>
  <c r="BG432"/>
  <c r="BE432"/>
  <c r="T432"/>
  <c r="R432"/>
  <c r="P432"/>
  <c r="BI429"/>
  <c r="BH429"/>
  <c r="BG429"/>
  <c r="BE429"/>
  <c r="T429"/>
  <c r="R429"/>
  <c r="P429"/>
  <c r="BI427"/>
  <c r="BH427"/>
  <c r="BG427"/>
  <c r="BE427"/>
  <c r="T427"/>
  <c r="R427"/>
  <c r="P427"/>
  <c r="BI423"/>
  <c r="BH423"/>
  <c r="BG423"/>
  <c r="BE423"/>
  <c r="T423"/>
  <c r="R423"/>
  <c r="P423"/>
  <c r="BI419"/>
  <c r="BH419"/>
  <c r="BG419"/>
  <c r="BE419"/>
  <c r="T419"/>
  <c r="R419"/>
  <c r="P419"/>
  <c r="BI417"/>
  <c r="BH417"/>
  <c r="BG417"/>
  <c r="BE417"/>
  <c r="T417"/>
  <c r="R417"/>
  <c r="P417"/>
  <c r="BI414"/>
  <c r="BH414"/>
  <c r="BG414"/>
  <c r="BE414"/>
  <c r="T414"/>
  <c r="R414"/>
  <c r="P414"/>
  <c r="BI410"/>
  <c r="BH410"/>
  <c r="BG410"/>
  <c r="BE410"/>
  <c r="T410"/>
  <c r="R410"/>
  <c r="P410"/>
  <c r="BI405"/>
  <c r="BH405"/>
  <c r="BG405"/>
  <c r="BE405"/>
  <c r="T405"/>
  <c r="R405"/>
  <c r="P405"/>
  <c r="BI399"/>
  <c r="BH399"/>
  <c r="BG399"/>
  <c r="BE399"/>
  <c r="T399"/>
  <c r="R399"/>
  <c r="P399"/>
  <c r="BI397"/>
  <c r="BH397"/>
  <c r="BG397"/>
  <c r="BE397"/>
  <c r="T397"/>
  <c r="R397"/>
  <c r="P397"/>
  <c r="BI394"/>
  <c r="BH394"/>
  <c r="BG394"/>
  <c r="BE394"/>
  <c r="T394"/>
  <c r="R394"/>
  <c r="P394"/>
  <c r="BI391"/>
  <c r="BH391"/>
  <c r="BG391"/>
  <c r="BE391"/>
  <c r="T391"/>
  <c r="R391"/>
  <c r="P391"/>
  <c r="BI388"/>
  <c r="BH388"/>
  <c r="BG388"/>
  <c r="BE388"/>
  <c r="T388"/>
  <c r="R388"/>
  <c r="P388"/>
  <c r="BI385"/>
  <c r="BH385"/>
  <c r="BG385"/>
  <c r="BE385"/>
  <c r="T385"/>
  <c r="R385"/>
  <c r="P385"/>
  <c r="BI382"/>
  <c r="BH382"/>
  <c r="BG382"/>
  <c r="BE382"/>
  <c r="T382"/>
  <c r="R382"/>
  <c r="P382"/>
  <c r="BI379"/>
  <c r="BH379"/>
  <c r="BG379"/>
  <c r="BE379"/>
  <c r="T379"/>
  <c r="R379"/>
  <c r="P379"/>
  <c r="BI376"/>
  <c r="BH376"/>
  <c r="BG376"/>
  <c r="BE376"/>
  <c r="T376"/>
  <c r="R376"/>
  <c r="P376"/>
  <c r="BI373"/>
  <c r="BH373"/>
  <c r="BG373"/>
  <c r="BE373"/>
  <c r="T373"/>
  <c r="R373"/>
  <c r="P373"/>
  <c r="BI370"/>
  <c r="BH370"/>
  <c r="BG370"/>
  <c r="BE370"/>
  <c r="T370"/>
  <c r="R370"/>
  <c r="P370"/>
  <c r="BI367"/>
  <c r="BH367"/>
  <c r="BG367"/>
  <c r="BE367"/>
  <c r="T367"/>
  <c r="R367"/>
  <c r="P367"/>
  <c r="BI364"/>
  <c r="BH364"/>
  <c r="BG364"/>
  <c r="BE364"/>
  <c r="T364"/>
  <c r="R364"/>
  <c r="P364"/>
  <c r="BI361"/>
  <c r="BH361"/>
  <c r="BG361"/>
  <c r="BE361"/>
  <c r="T361"/>
  <c r="R361"/>
  <c r="P361"/>
  <c r="BI358"/>
  <c r="BH358"/>
  <c r="BG358"/>
  <c r="BE358"/>
  <c r="T358"/>
  <c r="R358"/>
  <c r="P358"/>
  <c r="BI354"/>
  <c r="BH354"/>
  <c r="BG354"/>
  <c r="BE354"/>
  <c r="T354"/>
  <c r="R354"/>
  <c r="P354"/>
  <c r="BI350"/>
  <c r="BH350"/>
  <c r="BG350"/>
  <c r="BE350"/>
  <c r="T350"/>
  <c r="R350"/>
  <c r="P350"/>
  <c r="BI347"/>
  <c r="BH347"/>
  <c r="BG347"/>
  <c r="BE347"/>
  <c r="T347"/>
  <c r="R347"/>
  <c r="P347"/>
  <c r="BI343"/>
  <c r="BH343"/>
  <c r="BG343"/>
  <c r="BE343"/>
  <c r="T343"/>
  <c r="R343"/>
  <c r="P343"/>
  <c r="BI339"/>
  <c r="BH339"/>
  <c r="BG339"/>
  <c r="BE339"/>
  <c r="T339"/>
  <c r="R339"/>
  <c r="P339"/>
  <c r="BI336"/>
  <c r="BH336"/>
  <c r="BG336"/>
  <c r="BE336"/>
  <c r="T336"/>
  <c r="R336"/>
  <c r="P336"/>
  <c r="BI333"/>
  <c r="BH333"/>
  <c r="BG333"/>
  <c r="BE333"/>
  <c r="T333"/>
  <c r="R333"/>
  <c r="P333"/>
  <c r="BI329"/>
  <c r="BH329"/>
  <c r="BG329"/>
  <c r="BE329"/>
  <c r="T329"/>
  <c r="R329"/>
  <c r="P329"/>
  <c r="BI320"/>
  <c r="BH320"/>
  <c r="BG320"/>
  <c r="BE320"/>
  <c r="T320"/>
  <c r="R320"/>
  <c r="P320"/>
  <c r="BI317"/>
  <c r="BH317"/>
  <c r="BG317"/>
  <c r="BE317"/>
  <c r="T317"/>
  <c r="R317"/>
  <c r="P317"/>
  <c r="BI314"/>
  <c r="BH314"/>
  <c r="BG314"/>
  <c r="BE314"/>
  <c r="T314"/>
  <c r="R314"/>
  <c r="P314"/>
  <c r="BI311"/>
  <c r="BH311"/>
  <c r="BG311"/>
  <c r="BE311"/>
  <c r="T311"/>
  <c r="R311"/>
  <c r="P311"/>
  <c r="BI307"/>
  <c r="BH307"/>
  <c r="BG307"/>
  <c r="BE307"/>
  <c r="T307"/>
  <c r="R307"/>
  <c r="P307"/>
  <c r="BI304"/>
  <c r="BH304"/>
  <c r="BG304"/>
  <c r="BE304"/>
  <c r="T304"/>
  <c r="R304"/>
  <c r="P304"/>
  <c r="BI302"/>
  <c r="BH302"/>
  <c r="BG302"/>
  <c r="BE302"/>
  <c r="T302"/>
  <c r="R302"/>
  <c r="P302"/>
  <c r="BI299"/>
  <c r="BH299"/>
  <c r="BG299"/>
  <c r="BE299"/>
  <c r="T299"/>
  <c r="R299"/>
  <c r="P299"/>
  <c r="BI295"/>
  <c r="BH295"/>
  <c r="BG295"/>
  <c r="BE295"/>
  <c r="T295"/>
  <c r="R295"/>
  <c r="P295"/>
  <c r="BI292"/>
  <c r="BH292"/>
  <c r="BG292"/>
  <c r="BE292"/>
  <c r="T292"/>
  <c r="R292"/>
  <c r="P292"/>
  <c r="BI289"/>
  <c r="BH289"/>
  <c r="BG289"/>
  <c r="BE289"/>
  <c r="T289"/>
  <c r="R289"/>
  <c r="P289"/>
  <c r="BI286"/>
  <c r="BH286"/>
  <c r="BG286"/>
  <c r="BE286"/>
  <c r="T286"/>
  <c r="R286"/>
  <c r="P286"/>
  <c r="BI282"/>
  <c r="BH282"/>
  <c r="BG282"/>
  <c r="BE282"/>
  <c r="T282"/>
  <c r="R282"/>
  <c r="P282"/>
  <c r="BI278"/>
  <c r="BH278"/>
  <c r="BG278"/>
  <c r="BE278"/>
  <c r="T278"/>
  <c r="R278"/>
  <c r="P278"/>
  <c r="BI272"/>
  <c r="BH272"/>
  <c r="BG272"/>
  <c r="BE272"/>
  <c r="T272"/>
  <c r="R272"/>
  <c r="P272"/>
  <c r="BI268"/>
  <c r="BH268"/>
  <c r="BG268"/>
  <c r="BE268"/>
  <c r="T268"/>
  <c r="R268"/>
  <c r="P268"/>
  <c r="BI264"/>
  <c r="BH264"/>
  <c r="BG264"/>
  <c r="BE264"/>
  <c r="T264"/>
  <c r="R264"/>
  <c r="P264"/>
  <c r="BI261"/>
  <c r="BH261"/>
  <c r="BG261"/>
  <c r="BE261"/>
  <c r="T261"/>
  <c r="R261"/>
  <c r="P261"/>
  <c r="BI258"/>
  <c r="BH258"/>
  <c r="BG258"/>
  <c r="BE258"/>
  <c r="T258"/>
  <c r="R258"/>
  <c r="P258"/>
  <c r="BI255"/>
  <c r="BH255"/>
  <c r="BG255"/>
  <c r="BE255"/>
  <c r="T255"/>
  <c r="R255"/>
  <c r="P255"/>
  <c r="BI251"/>
  <c r="BH251"/>
  <c r="BG251"/>
  <c r="BE251"/>
  <c r="T251"/>
  <c r="R251"/>
  <c r="P251"/>
  <c r="BI247"/>
  <c r="BH247"/>
  <c r="BG247"/>
  <c r="BE247"/>
  <c r="T247"/>
  <c r="R247"/>
  <c r="P247"/>
  <c r="BI243"/>
  <c r="BH243"/>
  <c r="BG243"/>
  <c r="BE243"/>
  <c r="T243"/>
  <c r="R243"/>
  <c r="P243"/>
  <c r="BI237"/>
  <c r="BH237"/>
  <c r="BG237"/>
  <c r="BE237"/>
  <c r="T237"/>
  <c r="R237"/>
  <c r="P237"/>
  <c r="BI232"/>
  <c r="BH232"/>
  <c r="BG232"/>
  <c r="BE232"/>
  <c r="T232"/>
  <c r="T231"/>
  <c r="R232"/>
  <c r="R231"/>
  <c r="P232"/>
  <c r="P231"/>
  <c r="BI228"/>
  <c r="BH228"/>
  <c r="BG228"/>
  <c r="BE228"/>
  <c r="T228"/>
  <c r="R228"/>
  <c r="P228"/>
  <c r="BI224"/>
  <c r="BH224"/>
  <c r="BG224"/>
  <c r="BE224"/>
  <c r="T224"/>
  <c r="R224"/>
  <c r="P224"/>
  <c r="BI221"/>
  <c r="BH221"/>
  <c r="BG221"/>
  <c r="BE221"/>
  <c r="T221"/>
  <c r="R221"/>
  <c r="P221"/>
  <c r="BI218"/>
  <c r="BH218"/>
  <c r="BG218"/>
  <c r="BE218"/>
  <c r="T218"/>
  <c r="R218"/>
  <c r="P218"/>
  <c r="BI210"/>
  <c r="BH210"/>
  <c r="BG210"/>
  <c r="BE210"/>
  <c r="T210"/>
  <c r="R210"/>
  <c r="P210"/>
  <c r="BI203"/>
  <c r="BH203"/>
  <c r="BG203"/>
  <c r="BE203"/>
  <c r="T203"/>
  <c r="R203"/>
  <c r="P203"/>
  <c r="BI199"/>
  <c r="BH199"/>
  <c r="BG199"/>
  <c r="BE199"/>
  <c r="T199"/>
  <c r="R199"/>
  <c r="P199"/>
  <c r="BI193"/>
  <c r="BH193"/>
  <c r="BG193"/>
  <c r="BE193"/>
  <c r="T193"/>
  <c r="R193"/>
  <c r="P193"/>
  <c r="BI189"/>
  <c r="BH189"/>
  <c r="BG189"/>
  <c r="BE189"/>
  <c r="T189"/>
  <c r="R189"/>
  <c r="P189"/>
  <c r="BI183"/>
  <c r="BH183"/>
  <c r="BG183"/>
  <c r="BE183"/>
  <c r="T183"/>
  <c r="R183"/>
  <c r="P183"/>
  <c r="BI176"/>
  <c r="BH176"/>
  <c r="BG176"/>
  <c r="BE176"/>
  <c r="T176"/>
  <c r="R176"/>
  <c r="P176"/>
  <c r="BI172"/>
  <c r="BH172"/>
  <c r="BG172"/>
  <c r="BE172"/>
  <c r="T172"/>
  <c r="R172"/>
  <c r="P172"/>
  <c r="BI168"/>
  <c r="BH168"/>
  <c r="BG168"/>
  <c r="BE168"/>
  <c r="T168"/>
  <c r="R168"/>
  <c r="P168"/>
  <c r="BI164"/>
  <c r="BH164"/>
  <c r="BG164"/>
  <c r="BE164"/>
  <c r="T164"/>
  <c r="R164"/>
  <c r="P164"/>
  <c r="BI155"/>
  <c r="BH155"/>
  <c r="BG155"/>
  <c r="BE155"/>
  <c r="T155"/>
  <c r="R155"/>
  <c r="P155"/>
  <c r="BI152"/>
  <c r="BH152"/>
  <c r="BG152"/>
  <c r="BE152"/>
  <c r="T152"/>
  <c r="R152"/>
  <c r="P152"/>
  <c r="BI148"/>
  <c r="BH148"/>
  <c r="BG148"/>
  <c r="BE148"/>
  <c r="T148"/>
  <c r="R148"/>
  <c r="P148"/>
  <c r="BI138"/>
  <c r="BH138"/>
  <c r="BG138"/>
  <c r="BE138"/>
  <c r="T138"/>
  <c r="R138"/>
  <c r="P138"/>
  <c r="BI125"/>
  <c r="BH125"/>
  <c r="BG125"/>
  <c r="BE125"/>
  <c r="T125"/>
  <c r="R125"/>
  <c r="P125"/>
  <c r="BI118"/>
  <c r="BH118"/>
  <c r="BG118"/>
  <c r="BE118"/>
  <c r="T118"/>
  <c r="R118"/>
  <c r="P118"/>
  <c r="BI106"/>
  <c r="BH106"/>
  <c r="BG106"/>
  <c r="BE106"/>
  <c r="T106"/>
  <c r="R106"/>
  <c r="P106"/>
  <c r="BI101"/>
  <c r="BH101"/>
  <c r="BG101"/>
  <c r="BE101"/>
  <c r="T101"/>
  <c r="T100"/>
  <c r="R101"/>
  <c r="R100"/>
  <c r="P101"/>
  <c r="P100"/>
  <c r="F92"/>
  <c r="E90"/>
  <c r="F52"/>
  <c r="E50"/>
  <c r="J24"/>
  <c r="E24"/>
  <c r="J95"/>
  <c r="J23"/>
  <c r="J21"/>
  <c r="E21"/>
  <c r="J54"/>
  <c r="J20"/>
  <c r="J18"/>
  <c r="E18"/>
  <c r="F95"/>
  <c r="J17"/>
  <c r="J15"/>
  <c r="E15"/>
  <c r="F54"/>
  <c r="J14"/>
  <c r="J12"/>
  <c r="J92"/>
  <c r="E7"/>
  <c r="E48"/>
  <c i="2" r="J37"/>
  <c r="J36"/>
  <c i="1" r="AY55"/>
  <c i="2" r="J35"/>
  <c i="1" r="AX55"/>
  <c i="2" r="BI747"/>
  <c r="BH747"/>
  <c r="BG747"/>
  <c r="BE747"/>
  <c r="T747"/>
  <c r="R747"/>
  <c r="P747"/>
  <c r="BI734"/>
  <c r="BH734"/>
  <c r="BG734"/>
  <c r="BE734"/>
  <c r="T734"/>
  <c r="R734"/>
  <c r="P734"/>
  <c r="BI732"/>
  <c r="BH732"/>
  <c r="BG732"/>
  <c r="BE732"/>
  <c r="T732"/>
  <c r="R732"/>
  <c r="P732"/>
  <c r="BI728"/>
  <c r="BH728"/>
  <c r="BG728"/>
  <c r="BE728"/>
  <c r="T728"/>
  <c r="R728"/>
  <c r="P728"/>
  <c r="BI715"/>
  <c r="BH715"/>
  <c r="BG715"/>
  <c r="BE715"/>
  <c r="T715"/>
  <c r="R715"/>
  <c r="P715"/>
  <c r="BI702"/>
  <c r="BH702"/>
  <c r="BG702"/>
  <c r="BE702"/>
  <c r="T702"/>
  <c r="R702"/>
  <c r="P702"/>
  <c r="BI698"/>
  <c r="BH698"/>
  <c r="BG698"/>
  <c r="BE698"/>
  <c r="T698"/>
  <c r="R698"/>
  <c r="P698"/>
  <c r="BI695"/>
  <c r="BH695"/>
  <c r="BG695"/>
  <c r="BE695"/>
  <c r="T695"/>
  <c r="R695"/>
  <c r="P695"/>
  <c r="BI692"/>
  <c r="BH692"/>
  <c r="BG692"/>
  <c r="BE692"/>
  <c r="T692"/>
  <c r="R692"/>
  <c r="P692"/>
  <c r="BI689"/>
  <c r="BH689"/>
  <c r="BG689"/>
  <c r="BE689"/>
  <c r="T689"/>
  <c r="R689"/>
  <c r="P689"/>
  <c r="BI682"/>
  <c r="BH682"/>
  <c r="BG682"/>
  <c r="BE682"/>
  <c r="T682"/>
  <c r="R682"/>
  <c r="P682"/>
  <c r="BI678"/>
  <c r="BH678"/>
  <c r="BG678"/>
  <c r="BE678"/>
  <c r="T678"/>
  <c r="R678"/>
  <c r="P678"/>
  <c r="BI671"/>
  <c r="BH671"/>
  <c r="BG671"/>
  <c r="BE671"/>
  <c r="T671"/>
  <c r="R671"/>
  <c r="P671"/>
  <c r="BI668"/>
  <c r="BH668"/>
  <c r="BG668"/>
  <c r="BE668"/>
  <c r="T668"/>
  <c r="R668"/>
  <c r="P668"/>
  <c r="BI665"/>
  <c r="BH665"/>
  <c r="BG665"/>
  <c r="BE665"/>
  <c r="T665"/>
  <c r="R665"/>
  <c r="P665"/>
  <c r="BI661"/>
  <c r="BH661"/>
  <c r="BG661"/>
  <c r="BE661"/>
  <c r="T661"/>
  <c r="R661"/>
  <c r="P661"/>
  <c r="BI658"/>
  <c r="BH658"/>
  <c r="BG658"/>
  <c r="BE658"/>
  <c r="T658"/>
  <c r="R658"/>
  <c r="P658"/>
  <c r="BI651"/>
  <c r="BH651"/>
  <c r="BG651"/>
  <c r="BE651"/>
  <c r="T651"/>
  <c r="R651"/>
  <c r="P651"/>
  <c r="BI644"/>
  <c r="BH644"/>
  <c r="BG644"/>
  <c r="BE644"/>
  <c r="T644"/>
  <c r="R644"/>
  <c r="P644"/>
  <c r="BI641"/>
  <c r="BH641"/>
  <c r="BG641"/>
  <c r="BE641"/>
  <c r="T641"/>
  <c r="R641"/>
  <c r="P641"/>
  <c r="BI634"/>
  <c r="BH634"/>
  <c r="BG634"/>
  <c r="BE634"/>
  <c r="T634"/>
  <c r="R634"/>
  <c r="P634"/>
  <c r="BI627"/>
  <c r="BH627"/>
  <c r="BG627"/>
  <c r="BE627"/>
  <c r="T627"/>
  <c r="R627"/>
  <c r="P627"/>
  <c r="BI620"/>
  <c r="BH620"/>
  <c r="BG620"/>
  <c r="BE620"/>
  <c r="T620"/>
  <c r="R620"/>
  <c r="P620"/>
  <c r="BI616"/>
  <c r="BH616"/>
  <c r="BG616"/>
  <c r="BE616"/>
  <c r="T616"/>
  <c r="R616"/>
  <c r="P616"/>
  <c r="BI613"/>
  <c r="BH613"/>
  <c r="BG613"/>
  <c r="BE613"/>
  <c r="T613"/>
  <c r="R613"/>
  <c r="P613"/>
  <c r="BI610"/>
  <c r="BH610"/>
  <c r="BG610"/>
  <c r="BE610"/>
  <c r="T610"/>
  <c r="R610"/>
  <c r="P610"/>
  <c r="BI600"/>
  <c r="BH600"/>
  <c r="BG600"/>
  <c r="BE600"/>
  <c r="T600"/>
  <c r="R600"/>
  <c r="P600"/>
  <c r="BI590"/>
  <c r="BH590"/>
  <c r="BG590"/>
  <c r="BE590"/>
  <c r="T590"/>
  <c r="R590"/>
  <c r="P590"/>
  <c r="BI587"/>
  <c r="BH587"/>
  <c r="BG587"/>
  <c r="BE587"/>
  <c r="T587"/>
  <c r="R587"/>
  <c r="P587"/>
  <c r="BI584"/>
  <c r="BH584"/>
  <c r="BG584"/>
  <c r="BE584"/>
  <c r="T584"/>
  <c r="R584"/>
  <c r="P584"/>
  <c r="BI573"/>
  <c r="BH573"/>
  <c r="BG573"/>
  <c r="BE573"/>
  <c r="T573"/>
  <c r="R573"/>
  <c r="P573"/>
  <c r="BI570"/>
  <c r="BH570"/>
  <c r="BG570"/>
  <c r="BE570"/>
  <c r="T570"/>
  <c r="R570"/>
  <c r="P570"/>
  <c r="BI567"/>
  <c r="BH567"/>
  <c r="BG567"/>
  <c r="BE567"/>
  <c r="T567"/>
  <c r="R567"/>
  <c r="P567"/>
  <c r="BI557"/>
  <c r="BH557"/>
  <c r="BG557"/>
  <c r="BE557"/>
  <c r="T557"/>
  <c r="R557"/>
  <c r="P557"/>
  <c r="BI553"/>
  <c r="BH553"/>
  <c r="BG553"/>
  <c r="BE553"/>
  <c r="T553"/>
  <c r="R553"/>
  <c r="P553"/>
  <c r="BI547"/>
  <c r="BH547"/>
  <c r="BG547"/>
  <c r="BE547"/>
  <c r="T547"/>
  <c r="R547"/>
  <c r="P547"/>
  <c r="BI541"/>
  <c r="BH541"/>
  <c r="BG541"/>
  <c r="BE541"/>
  <c r="T541"/>
  <c r="R541"/>
  <c r="P541"/>
  <c r="BI537"/>
  <c r="BH537"/>
  <c r="BG537"/>
  <c r="BE537"/>
  <c r="T537"/>
  <c r="R537"/>
  <c r="P537"/>
  <c r="BI531"/>
  <c r="BH531"/>
  <c r="BG531"/>
  <c r="BE531"/>
  <c r="T531"/>
  <c r="R531"/>
  <c r="P531"/>
  <c r="BI526"/>
  <c r="BH526"/>
  <c r="BG526"/>
  <c r="BE526"/>
  <c r="T526"/>
  <c r="R526"/>
  <c r="P526"/>
  <c r="BI520"/>
  <c r="BH520"/>
  <c r="BG520"/>
  <c r="BE520"/>
  <c r="T520"/>
  <c r="R520"/>
  <c r="P520"/>
  <c r="BI514"/>
  <c r="BH514"/>
  <c r="BG514"/>
  <c r="BE514"/>
  <c r="T514"/>
  <c r="R514"/>
  <c r="P514"/>
  <c r="BI510"/>
  <c r="BH510"/>
  <c r="BG510"/>
  <c r="BE510"/>
  <c r="T510"/>
  <c r="R510"/>
  <c r="P510"/>
  <c r="BI507"/>
  <c r="BH507"/>
  <c r="BG507"/>
  <c r="BE507"/>
  <c r="T507"/>
  <c r="R507"/>
  <c r="P507"/>
  <c r="BI505"/>
  <c r="BH505"/>
  <c r="BG505"/>
  <c r="BE505"/>
  <c r="T505"/>
  <c r="R505"/>
  <c r="P505"/>
  <c r="BI503"/>
  <c r="BH503"/>
  <c r="BG503"/>
  <c r="BE503"/>
  <c r="T503"/>
  <c r="R503"/>
  <c r="P503"/>
  <c r="BI500"/>
  <c r="BH500"/>
  <c r="BG500"/>
  <c r="BE500"/>
  <c r="T500"/>
  <c r="R500"/>
  <c r="P500"/>
  <c r="BI497"/>
  <c r="BH497"/>
  <c r="BG497"/>
  <c r="BE497"/>
  <c r="T497"/>
  <c r="R497"/>
  <c r="P497"/>
  <c r="BI494"/>
  <c r="BH494"/>
  <c r="BG494"/>
  <c r="BE494"/>
  <c r="T494"/>
  <c r="R494"/>
  <c r="P494"/>
  <c r="BI492"/>
  <c r="BH492"/>
  <c r="BG492"/>
  <c r="BE492"/>
  <c r="T492"/>
  <c r="R492"/>
  <c r="P492"/>
  <c r="BI488"/>
  <c r="BH488"/>
  <c r="BG488"/>
  <c r="BE488"/>
  <c r="T488"/>
  <c r="R488"/>
  <c r="P488"/>
  <c r="BI485"/>
  <c r="BH485"/>
  <c r="BG485"/>
  <c r="BE485"/>
  <c r="T485"/>
  <c r="R485"/>
  <c r="P485"/>
  <c r="BI481"/>
  <c r="BH481"/>
  <c r="BG481"/>
  <c r="BE481"/>
  <c r="T481"/>
  <c r="R481"/>
  <c r="P481"/>
  <c r="BI479"/>
  <c r="BH479"/>
  <c r="BG479"/>
  <c r="BE479"/>
  <c r="T479"/>
  <c r="R479"/>
  <c r="P479"/>
  <c r="BI477"/>
  <c r="BH477"/>
  <c r="BG477"/>
  <c r="BE477"/>
  <c r="T477"/>
  <c r="R477"/>
  <c r="P477"/>
  <c r="BI474"/>
  <c r="BH474"/>
  <c r="BG474"/>
  <c r="BE474"/>
  <c r="T474"/>
  <c r="R474"/>
  <c r="P474"/>
  <c r="BI472"/>
  <c r="BH472"/>
  <c r="BG472"/>
  <c r="BE472"/>
  <c r="T472"/>
  <c r="R472"/>
  <c r="P472"/>
  <c r="BI469"/>
  <c r="BH469"/>
  <c r="BG469"/>
  <c r="BE469"/>
  <c r="T469"/>
  <c r="R469"/>
  <c r="P469"/>
  <c r="BI466"/>
  <c r="BH466"/>
  <c r="BG466"/>
  <c r="BE466"/>
  <c r="T466"/>
  <c r="R466"/>
  <c r="P466"/>
  <c r="BI462"/>
  <c r="BH462"/>
  <c r="BG462"/>
  <c r="BE462"/>
  <c r="T462"/>
  <c r="R462"/>
  <c r="P462"/>
  <c r="BI460"/>
  <c r="BH460"/>
  <c r="BG460"/>
  <c r="BE460"/>
  <c r="T460"/>
  <c r="R460"/>
  <c r="P460"/>
  <c r="BI456"/>
  <c r="BH456"/>
  <c r="BG456"/>
  <c r="BE456"/>
  <c r="T456"/>
  <c r="R456"/>
  <c r="P456"/>
  <c r="BI452"/>
  <c r="BH452"/>
  <c r="BG452"/>
  <c r="BE452"/>
  <c r="T452"/>
  <c r="R452"/>
  <c r="P452"/>
  <c r="BI449"/>
  <c r="BH449"/>
  <c r="BG449"/>
  <c r="BE449"/>
  <c r="T449"/>
  <c r="R449"/>
  <c r="P449"/>
  <c r="BI446"/>
  <c r="BH446"/>
  <c r="BG446"/>
  <c r="BE446"/>
  <c r="T446"/>
  <c r="R446"/>
  <c r="P446"/>
  <c r="BI443"/>
  <c r="BH443"/>
  <c r="BG443"/>
  <c r="BE443"/>
  <c r="T443"/>
  <c r="R443"/>
  <c r="P443"/>
  <c r="BI439"/>
  <c r="BH439"/>
  <c r="BG439"/>
  <c r="BE439"/>
  <c r="T439"/>
  <c r="R439"/>
  <c r="P439"/>
  <c r="BI437"/>
  <c r="BH437"/>
  <c r="BG437"/>
  <c r="BE437"/>
  <c r="T437"/>
  <c r="R437"/>
  <c r="P437"/>
  <c r="BI434"/>
  <c r="BH434"/>
  <c r="BG434"/>
  <c r="BE434"/>
  <c r="T434"/>
  <c r="R434"/>
  <c r="P434"/>
  <c r="BI432"/>
  <c r="BH432"/>
  <c r="BG432"/>
  <c r="BE432"/>
  <c r="T432"/>
  <c r="R432"/>
  <c r="P432"/>
  <c r="BI429"/>
  <c r="BH429"/>
  <c r="BG429"/>
  <c r="BE429"/>
  <c r="T429"/>
  <c r="R429"/>
  <c r="P429"/>
  <c r="BI427"/>
  <c r="BH427"/>
  <c r="BG427"/>
  <c r="BE427"/>
  <c r="T427"/>
  <c r="R427"/>
  <c r="P427"/>
  <c r="BI423"/>
  <c r="BH423"/>
  <c r="BG423"/>
  <c r="BE423"/>
  <c r="T423"/>
  <c r="R423"/>
  <c r="P423"/>
  <c r="BI419"/>
  <c r="BH419"/>
  <c r="BG419"/>
  <c r="BE419"/>
  <c r="T419"/>
  <c r="R419"/>
  <c r="P419"/>
  <c r="BI417"/>
  <c r="BH417"/>
  <c r="BG417"/>
  <c r="BE417"/>
  <c r="T417"/>
  <c r="R417"/>
  <c r="P417"/>
  <c r="BI414"/>
  <c r="BH414"/>
  <c r="BG414"/>
  <c r="BE414"/>
  <c r="T414"/>
  <c r="R414"/>
  <c r="P414"/>
  <c r="BI410"/>
  <c r="BH410"/>
  <c r="BG410"/>
  <c r="BE410"/>
  <c r="T410"/>
  <c r="R410"/>
  <c r="P410"/>
  <c r="BI405"/>
  <c r="BH405"/>
  <c r="BG405"/>
  <c r="BE405"/>
  <c r="T405"/>
  <c r="R405"/>
  <c r="P405"/>
  <c r="BI399"/>
  <c r="BH399"/>
  <c r="BG399"/>
  <c r="BE399"/>
  <c r="T399"/>
  <c r="R399"/>
  <c r="P399"/>
  <c r="BI397"/>
  <c r="BH397"/>
  <c r="BG397"/>
  <c r="BE397"/>
  <c r="T397"/>
  <c r="R397"/>
  <c r="P397"/>
  <c r="BI394"/>
  <c r="BH394"/>
  <c r="BG394"/>
  <c r="BE394"/>
  <c r="T394"/>
  <c r="R394"/>
  <c r="P394"/>
  <c r="BI391"/>
  <c r="BH391"/>
  <c r="BG391"/>
  <c r="BE391"/>
  <c r="T391"/>
  <c r="R391"/>
  <c r="P391"/>
  <c r="BI388"/>
  <c r="BH388"/>
  <c r="BG388"/>
  <c r="BE388"/>
  <c r="T388"/>
  <c r="R388"/>
  <c r="P388"/>
  <c r="BI385"/>
  <c r="BH385"/>
  <c r="BG385"/>
  <c r="BE385"/>
  <c r="T385"/>
  <c r="R385"/>
  <c r="P385"/>
  <c r="BI382"/>
  <c r="BH382"/>
  <c r="BG382"/>
  <c r="BE382"/>
  <c r="T382"/>
  <c r="R382"/>
  <c r="P382"/>
  <c r="BI379"/>
  <c r="BH379"/>
  <c r="BG379"/>
  <c r="BE379"/>
  <c r="T379"/>
  <c r="R379"/>
  <c r="P379"/>
  <c r="BI376"/>
  <c r="BH376"/>
  <c r="BG376"/>
  <c r="BE376"/>
  <c r="T376"/>
  <c r="R376"/>
  <c r="P376"/>
  <c r="BI373"/>
  <c r="BH373"/>
  <c r="BG373"/>
  <c r="BE373"/>
  <c r="T373"/>
  <c r="R373"/>
  <c r="P373"/>
  <c r="BI370"/>
  <c r="BH370"/>
  <c r="BG370"/>
  <c r="BE370"/>
  <c r="T370"/>
  <c r="R370"/>
  <c r="P370"/>
  <c r="BI367"/>
  <c r="BH367"/>
  <c r="BG367"/>
  <c r="BE367"/>
  <c r="T367"/>
  <c r="R367"/>
  <c r="P367"/>
  <c r="BI364"/>
  <c r="BH364"/>
  <c r="BG364"/>
  <c r="BE364"/>
  <c r="T364"/>
  <c r="R364"/>
  <c r="P364"/>
  <c r="BI361"/>
  <c r="BH361"/>
  <c r="BG361"/>
  <c r="BE361"/>
  <c r="T361"/>
  <c r="R361"/>
  <c r="P361"/>
  <c r="BI358"/>
  <c r="BH358"/>
  <c r="BG358"/>
  <c r="BE358"/>
  <c r="T358"/>
  <c r="R358"/>
  <c r="P358"/>
  <c r="BI354"/>
  <c r="BH354"/>
  <c r="BG354"/>
  <c r="BE354"/>
  <c r="T354"/>
  <c r="R354"/>
  <c r="P354"/>
  <c r="BI350"/>
  <c r="BH350"/>
  <c r="BG350"/>
  <c r="BE350"/>
  <c r="T350"/>
  <c r="R350"/>
  <c r="P350"/>
  <c r="BI347"/>
  <c r="BH347"/>
  <c r="BG347"/>
  <c r="BE347"/>
  <c r="T347"/>
  <c r="R347"/>
  <c r="P347"/>
  <c r="BI343"/>
  <c r="BH343"/>
  <c r="BG343"/>
  <c r="BE343"/>
  <c r="T343"/>
  <c r="R343"/>
  <c r="P343"/>
  <c r="BI339"/>
  <c r="BH339"/>
  <c r="BG339"/>
  <c r="BE339"/>
  <c r="T339"/>
  <c r="R339"/>
  <c r="P339"/>
  <c r="BI336"/>
  <c r="BH336"/>
  <c r="BG336"/>
  <c r="BE336"/>
  <c r="T336"/>
  <c r="R336"/>
  <c r="P336"/>
  <c r="BI333"/>
  <c r="BH333"/>
  <c r="BG333"/>
  <c r="BE333"/>
  <c r="T333"/>
  <c r="R333"/>
  <c r="P333"/>
  <c r="BI329"/>
  <c r="BH329"/>
  <c r="BG329"/>
  <c r="BE329"/>
  <c r="T329"/>
  <c r="R329"/>
  <c r="P329"/>
  <c r="BI320"/>
  <c r="BH320"/>
  <c r="BG320"/>
  <c r="BE320"/>
  <c r="T320"/>
  <c r="R320"/>
  <c r="P320"/>
  <c r="BI317"/>
  <c r="BH317"/>
  <c r="BG317"/>
  <c r="BE317"/>
  <c r="T317"/>
  <c r="R317"/>
  <c r="P317"/>
  <c r="BI314"/>
  <c r="BH314"/>
  <c r="BG314"/>
  <c r="BE314"/>
  <c r="T314"/>
  <c r="R314"/>
  <c r="P314"/>
  <c r="BI311"/>
  <c r="BH311"/>
  <c r="BG311"/>
  <c r="BE311"/>
  <c r="T311"/>
  <c r="R311"/>
  <c r="P311"/>
  <c r="BI307"/>
  <c r="BH307"/>
  <c r="BG307"/>
  <c r="BE307"/>
  <c r="T307"/>
  <c r="R307"/>
  <c r="P307"/>
  <c r="BI304"/>
  <c r="BH304"/>
  <c r="BG304"/>
  <c r="BE304"/>
  <c r="T304"/>
  <c r="R304"/>
  <c r="P304"/>
  <c r="BI302"/>
  <c r="BH302"/>
  <c r="BG302"/>
  <c r="BE302"/>
  <c r="T302"/>
  <c r="R302"/>
  <c r="P302"/>
  <c r="BI299"/>
  <c r="BH299"/>
  <c r="BG299"/>
  <c r="BE299"/>
  <c r="T299"/>
  <c r="R299"/>
  <c r="P299"/>
  <c r="BI295"/>
  <c r="BH295"/>
  <c r="BG295"/>
  <c r="BE295"/>
  <c r="T295"/>
  <c r="R295"/>
  <c r="P295"/>
  <c r="BI292"/>
  <c r="BH292"/>
  <c r="BG292"/>
  <c r="BE292"/>
  <c r="T292"/>
  <c r="R292"/>
  <c r="P292"/>
  <c r="BI289"/>
  <c r="BH289"/>
  <c r="BG289"/>
  <c r="BE289"/>
  <c r="T289"/>
  <c r="R289"/>
  <c r="P289"/>
  <c r="BI286"/>
  <c r="BH286"/>
  <c r="BG286"/>
  <c r="BE286"/>
  <c r="T286"/>
  <c r="R286"/>
  <c r="P286"/>
  <c r="BI282"/>
  <c r="BH282"/>
  <c r="BG282"/>
  <c r="BE282"/>
  <c r="T282"/>
  <c r="R282"/>
  <c r="P282"/>
  <c r="BI278"/>
  <c r="BH278"/>
  <c r="BG278"/>
  <c r="BE278"/>
  <c r="T278"/>
  <c r="R278"/>
  <c r="P278"/>
  <c r="BI272"/>
  <c r="BH272"/>
  <c r="BG272"/>
  <c r="BE272"/>
  <c r="T272"/>
  <c r="R272"/>
  <c r="P272"/>
  <c r="BI268"/>
  <c r="BH268"/>
  <c r="BG268"/>
  <c r="BE268"/>
  <c r="T268"/>
  <c r="R268"/>
  <c r="P268"/>
  <c r="BI264"/>
  <c r="BH264"/>
  <c r="BG264"/>
  <c r="BE264"/>
  <c r="T264"/>
  <c r="R264"/>
  <c r="P264"/>
  <c r="BI261"/>
  <c r="BH261"/>
  <c r="BG261"/>
  <c r="BE261"/>
  <c r="T261"/>
  <c r="R261"/>
  <c r="P261"/>
  <c r="BI258"/>
  <c r="BH258"/>
  <c r="BG258"/>
  <c r="BE258"/>
  <c r="T258"/>
  <c r="R258"/>
  <c r="P258"/>
  <c r="BI255"/>
  <c r="BH255"/>
  <c r="BG255"/>
  <c r="BE255"/>
  <c r="T255"/>
  <c r="R255"/>
  <c r="P255"/>
  <c r="BI251"/>
  <c r="BH251"/>
  <c r="BG251"/>
  <c r="BE251"/>
  <c r="T251"/>
  <c r="R251"/>
  <c r="P251"/>
  <c r="BI247"/>
  <c r="BH247"/>
  <c r="BG247"/>
  <c r="BE247"/>
  <c r="T247"/>
  <c r="R247"/>
  <c r="P247"/>
  <c r="BI243"/>
  <c r="BH243"/>
  <c r="BG243"/>
  <c r="BE243"/>
  <c r="T243"/>
  <c r="R243"/>
  <c r="P243"/>
  <c r="BI237"/>
  <c r="BH237"/>
  <c r="BG237"/>
  <c r="BE237"/>
  <c r="T237"/>
  <c r="R237"/>
  <c r="P237"/>
  <c r="BI232"/>
  <c r="BH232"/>
  <c r="BG232"/>
  <c r="BE232"/>
  <c r="T232"/>
  <c r="T231"/>
  <c r="R232"/>
  <c r="R231"/>
  <c r="P232"/>
  <c r="P231"/>
  <c r="BI228"/>
  <c r="BH228"/>
  <c r="BG228"/>
  <c r="BE228"/>
  <c r="T228"/>
  <c r="R228"/>
  <c r="P228"/>
  <c r="BI224"/>
  <c r="BH224"/>
  <c r="BG224"/>
  <c r="BE224"/>
  <c r="T224"/>
  <c r="R224"/>
  <c r="P224"/>
  <c r="BI221"/>
  <c r="BH221"/>
  <c r="BG221"/>
  <c r="BE221"/>
  <c r="T221"/>
  <c r="R221"/>
  <c r="P221"/>
  <c r="BI218"/>
  <c r="BH218"/>
  <c r="BG218"/>
  <c r="BE218"/>
  <c r="T218"/>
  <c r="R218"/>
  <c r="P218"/>
  <c r="BI210"/>
  <c r="BH210"/>
  <c r="BG210"/>
  <c r="BE210"/>
  <c r="T210"/>
  <c r="R210"/>
  <c r="P210"/>
  <c r="BI203"/>
  <c r="BH203"/>
  <c r="BG203"/>
  <c r="BE203"/>
  <c r="T203"/>
  <c r="R203"/>
  <c r="P203"/>
  <c r="BI199"/>
  <c r="BH199"/>
  <c r="BG199"/>
  <c r="BE199"/>
  <c r="T199"/>
  <c r="R199"/>
  <c r="P199"/>
  <c r="BI193"/>
  <c r="BH193"/>
  <c r="BG193"/>
  <c r="BE193"/>
  <c r="T193"/>
  <c r="R193"/>
  <c r="P193"/>
  <c r="BI189"/>
  <c r="BH189"/>
  <c r="BG189"/>
  <c r="BE189"/>
  <c r="T189"/>
  <c r="R189"/>
  <c r="P189"/>
  <c r="BI183"/>
  <c r="BH183"/>
  <c r="BG183"/>
  <c r="BE183"/>
  <c r="T183"/>
  <c r="R183"/>
  <c r="P183"/>
  <c r="BI176"/>
  <c r="BH176"/>
  <c r="BG176"/>
  <c r="BE176"/>
  <c r="T176"/>
  <c r="R176"/>
  <c r="P176"/>
  <c r="BI172"/>
  <c r="BH172"/>
  <c r="BG172"/>
  <c r="BE172"/>
  <c r="T172"/>
  <c r="R172"/>
  <c r="P172"/>
  <c r="BI168"/>
  <c r="BH168"/>
  <c r="BG168"/>
  <c r="BE168"/>
  <c r="T168"/>
  <c r="R168"/>
  <c r="P168"/>
  <c r="BI164"/>
  <c r="BH164"/>
  <c r="BG164"/>
  <c r="BE164"/>
  <c r="T164"/>
  <c r="R164"/>
  <c r="P164"/>
  <c r="BI155"/>
  <c r="BH155"/>
  <c r="BG155"/>
  <c r="BE155"/>
  <c r="T155"/>
  <c r="R155"/>
  <c r="P155"/>
  <c r="BI152"/>
  <c r="BH152"/>
  <c r="BG152"/>
  <c r="BE152"/>
  <c r="T152"/>
  <c r="R152"/>
  <c r="P152"/>
  <c r="BI148"/>
  <c r="BH148"/>
  <c r="BG148"/>
  <c r="BE148"/>
  <c r="T148"/>
  <c r="R148"/>
  <c r="P148"/>
  <c r="BI138"/>
  <c r="BH138"/>
  <c r="BG138"/>
  <c r="BE138"/>
  <c r="T138"/>
  <c r="R138"/>
  <c r="P138"/>
  <c r="BI125"/>
  <c r="BH125"/>
  <c r="BG125"/>
  <c r="BE125"/>
  <c r="T125"/>
  <c r="R125"/>
  <c r="P125"/>
  <c r="BI118"/>
  <c r="BH118"/>
  <c r="BG118"/>
  <c r="BE118"/>
  <c r="T118"/>
  <c r="R118"/>
  <c r="P118"/>
  <c r="BI106"/>
  <c r="BH106"/>
  <c r="BG106"/>
  <c r="BE106"/>
  <c r="T106"/>
  <c r="R106"/>
  <c r="P106"/>
  <c r="BI101"/>
  <c r="BH101"/>
  <c r="BG101"/>
  <c r="BE101"/>
  <c r="T101"/>
  <c r="T100"/>
  <c r="R101"/>
  <c r="R100"/>
  <c r="P101"/>
  <c r="P100"/>
  <c r="F92"/>
  <c r="E90"/>
  <c r="F52"/>
  <c r="E50"/>
  <c r="J24"/>
  <c r="E24"/>
  <c r="J55"/>
  <c r="J23"/>
  <c r="J21"/>
  <c r="E21"/>
  <c r="J94"/>
  <c r="J20"/>
  <c r="J18"/>
  <c r="E18"/>
  <c r="F95"/>
  <c r="J17"/>
  <c r="J15"/>
  <c r="E15"/>
  <c r="F54"/>
  <c r="J14"/>
  <c r="J12"/>
  <c r="J92"/>
  <c r="E7"/>
  <c r="E88"/>
  <c i="1" r="L50"/>
  <c r="AM50"/>
  <c r="AM49"/>
  <c r="L49"/>
  <c r="AM47"/>
  <c r="L47"/>
  <c r="L45"/>
  <c r="L44"/>
  <c i="4" r="BK244"/>
  <c i="6" r="J202"/>
  <c i="7" r="J152"/>
  <c i="2" r="J232"/>
  <c r="J354"/>
  <c r="J668"/>
  <c i="3" r="BK210"/>
  <c r="BK682"/>
  <c i="4" r="J196"/>
  <c i="6" r="J243"/>
  <c i="7" r="J257"/>
  <c i="2" r="J347"/>
  <c i="3" r="BK503"/>
  <c r="BK118"/>
  <c i="4" r="J161"/>
  <c i="6" r="J125"/>
  <c i="7" r="J224"/>
  <c i="2" r="J610"/>
  <c r="BK732"/>
  <c i="4" r="J146"/>
  <c i="5" r="J223"/>
  <c i="7" r="J237"/>
  <c i="2" r="BK358"/>
  <c r="BK388"/>
  <c i="5" r="J149"/>
  <c i="6" r="BK198"/>
  <c r="J251"/>
  <c i="2" r="BK613"/>
  <c r="BK452"/>
  <c r="J728"/>
  <c r="J228"/>
  <c i="3" r="BK698"/>
  <c r="J168"/>
  <c r="BK405"/>
  <c i="4" r="J249"/>
  <c i="5" r="BK106"/>
  <c i="6" r="J106"/>
  <c i="2" r="J429"/>
  <c i="3" r="J466"/>
  <c r="J394"/>
  <c r="J590"/>
  <c i="6" r="J236"/>
  <c i="2" r="BK203"/>
  <c i="3" r="J570"/>
  <c r="J218"/>
  <c r="BK218"/>
  <c i="4" r="BK172"/>
  <c r="BK93"/>
  <c i="5" r="J146"/>
  <c i="6" r="J173"/>
  <c r="J208"/>
  <c i="7" r="J197"/>
  <c i="2" r="BK405"/>
  <c r="J456"/>
  <c i="3" r="J715"/>
  <c i="4" r="BK188"/>
  <c i="6" r="BK195"/>
  <c i="2" r="BK466"/>
  <c r="BK734"/>
  <c i="3" r="J364"/>
  <c r="BK661"/>
  <c i="4" r="J204"/>
  <c i="2" r="BK573"/>
  <c r="BK584"/>
  <c i="3" r="J553"/>
  <c r="J343"/>
  <c r="J258"/>
  <c i="5" r="J181"/>
  <c i="7" r="BK279"/>
  <c i="4" r="J231"/>
  <c i="7" r="J207"/>
  <c i="3" r="BK641"/>
  <c i="6" r="BK219"/>
  <c r="J142"/>
  <c i="7" r="J234"/>
  <c i="2" r="BK370"/>
  <c r="BK477"/>
  <c r="BK317"/>
  <c r="BK391"/>
  <c i="3" r="BK264"/>
  <c r="J397"/>
  <c r="J644"/>
  <c i="6" r="J248"/>
  <c r="J180"/>
  <c i="7" r="BK288"/>
  <c i="4" r="BK152"/>
  <c i="6" r="J170"/>
  <c i="7" r="J334"/>
  <c i="2" r="J388"/>
  <c r="J460"/>
  <c r="BK537"/>
  <c i="3" r="J610"/>
  <c i="4" r="BK236"/>
  <c i="5" r="J233"/>
  <c i="6" r="J193"/>
  <c r="J117"/>
  <c i="2" r="BK410"/>
  <c r="BK702"/>
  <c r="BK295"/>
  <c i="3" r="J682"/>
  <c r="J224"/>
  <c r="BK317"/>
  <c r="BK481"/>
  <c i="4" r="BK179"/>
  <c r="BK155"/>
  <c i="5" r="BK186"/>
  <c i="6" r="BK139"/>
  <c r="J187"/>
  <c i="7" r="BK244"/>
  <c i="8" r="J92"/>
  <c i="2" r="BK698"/>
  <c r="BK106"/>
  <c r="J255"/>
  <c i="3" r="BK492"/>
  <c r="J434"/>
  <c i="4" r="J142"/>
  <c i="6" r="BK136"/>
  <c i="7" r="BK104"/>
  <c i="2" r="J634"/>
  <c r="BK376"/>
  <c r="J258"/>
  <c i="3" r="BK307"/>
  <c r="BK278"/>
  <c i="4" r="BK193"/>
  <c i="6" r="J111"/>
  <c i="2" r="BK616"/>
  <c r="J397"/>
  <c i="3" r="J399"/>
  <c r="BK567"/>
  <c r="J391"/>
  <c i="4" r="BK221"/>
  <c r="J93"/>
  <c i="5" r="BK239"/>
  <c i="6" r="BK208"/>
  <c r="J163"/>
  <c i="7" r="J144"/>
  <c i="2" r="J343"/>
  <c i="3" r="BK125"/>
  <c r="BK247"/>
  <c i="4" r="J219"/>
  <c i="5" r="BK249"/>
  <c i="7" r="J132"/>
  <c i="2" r="J620"/>
  <c r="J698"/>
  <c r="BK627"/>
  <c i="3" r="J500"/>
  <c r="J419"/>
  <c i="4" r="BK114"/>
  <c i="5" r="J175"/>
  <c i="6" r="BK251"/>
  <c i="7" r="BK166"/>
  <c i="2" r="J224"/>
  <c r="J469"/>
  <c i="3" r="BK417"/>
  <c r="J228"/>
  <c r="J702"/>
  <c r="J462"/>
  <c i="4" r="BK226"/>
  <c i="7" r="BK264"/>
  <c i="2" r="BK557"/>
  <c r="J247"/>
  <c i="3" r="BK314"/>
  <c i="5" r="J121"/>
  <c i="6" r="BK193"/>
  <c i="4" r="BK175"/>
  <c i="6" r="BK222"/>
  <c i="7" r="J273"/>
  <c i="3" r="J299"/>
  <c i="6" r="J222"/>
  <c r="J219"/>
  <c i="7" r="J200"/>
  <c i="2" r="J317"/>
  <c i="3" r="J164"/>
  <c r="BK553"/>
  <c i="5" r="BK114"/>
  <c i="7" r="J156"/>
  <c i="2" r="J514"/>
  <c r="J410"/>
  <c i="5" r="J219"/>
  <c i="6" r="BK145"/>
  <c i="2" r="BK553"/>
  <c r="BK514"/>
  <c r="BK432"/>
  <c i="4" r="J133"/>
  <c i="5" r="J168"/>
  <c i="6" r="J114"/>
  <c i="2" r="J268"/>
  <c r="J320"/>
  <c r="J292"/>
  <c i="3" r="J417"/>
  <c r="BK385"/>
  <c r="BK286"/>
  <c i="4" r="BK239"/>
  <c i="5" r="BK121"/>
  <c i="6" r="J151"/>
  <c i="7" r="BK148"/>
  <c i="2" r="J466"/>
  <c i="3" r="J232"/>
  <c r="BK358"/>
  <c i="4" r="BK233"/>
  <c i="7" r="J260"/>
  <c i="2" r="BK232"/>
  <c r="J272"/>
  <c r="J682"/>
  <c i="3" r="J255"/>
  <c r="J520"/>
  <c i="4" r="BK165"/>
  <c r="BK133"/>
  <c i="7" r="J189"/>
  <c i="2" r="BK247"/>
  <c r="J485"/>
  <c r="BK661"/>
  <c i="3" r="BK168"/>
  <c r="BK557"/>
  <c r="J152"/>
  <c r="BK488"/>
  <c i="5" r="J204"/>
  <c i="6" r="BK160"/>
  <c r="BK106"/>
  <c i="2" r="BK469"/>
  <c i="3" r="J295"/>
  <c r="J286"/>
  <c r="J678"/>
  <c i="4" r="J212"/>
  <c i="5" r="J236"/>
  <c i="7" r="BK276"/>
  <c i="2" r="J33"/>
  <c r="J537"/>
  <c i="5" r="BK228"/>
  <c i="7" r="BK267"/>
  <c i="2" r="J474"/>
  <c i="3" r="J405"/>
  <c r="J747"/>
  <c i="4" r="BK158"/>
  <c i="6" r="BK180"/>
  <c i="7" r="BK302"/>
  <c i="2" r="J307"/>
  <c r="J382"/>
  <c i="4" r="J135"/>
  <c i="6" r="BK151"/>
  <c i="7" r="J331"/>
  <c i="2" r="BK531"/>
  <c r="J734"/>
  <c i="4" r="BK231"/>
  <c i="5" r="J125"/>
  <c i="6" r="J195"/>
  <c i="2" r="BK715"/>
  <c r="BK243"/>
  <c r="J155"/>
  <c i="3" r="J388"/>
  <c r="BK429"/>
  <c r="J613"/>
  <c i="4" r="BK199"/>
  <c i="6" r="J233"/>
  <c i="7" r="BK220"/>
  <c r="J250"/>
  <c i="2" r="BK479"/>
  <c r="BK567"/>
  <c r="J541"/>
  <c r="J176"/>
  <c r="J106"/>
  <c i="3" r="J101"/>
  <c r="J199"/>
  <c r="J732"/>
  <c i="4" r="J139"/>
  <c i="6" r="J100"/>
  <c i="7" r="J337"/>
  <c i="8" r="BK87"/>
  <c i="2" r="J613"/>
  <c i="3" r="J634"/>
  <c r="J304"/>
  <c r="J382"/>
  <c r="BK261"/>
  <c i="4" r="BK106"/>
  <c i="7" r="BK132"/>
  <c i="2" r="BK497"/>
  <c r="BK492"/>
  <c i="3" r="J203"/>
  <c r="BK520"/>
  <c r="J488"/>
  <c i="4" r="BK149"/>
  <c i="5" r="BK146"/>
  <c r="BK207"/>
  <c i="7" r="J320"/>
  <c i="2" r="BK292"/>
  <c r="BK302"/>
  <c i="3" r="BK692"/>
  <c r="BK446"/>
  <c r="BK164"/>
  <c i="5" r="J114"/>
  <c i="6" r="J225"/>
  <c i="7" r="J270"/>
  <c i="2" r="BK343"/>
  <c r="BK193"/>
  <c r="BK526"/>
  <c i="3" r="BK258"/>
  <c r="J333"/>
  <c r="BK106"/>
  <c r="J531"/>
  <c i="4" r="J202"/>
  <c r="J102"/>
  <c i="6" r="J198"/>
  <c i="2" r="BK620"/>
  <c r="J671"/>
  <c i="3" r="BK189"/>
  <c r="J573"/>
  <c r="BK479"/>
  <c i="4" r="BK228"/>
  <c i="5" r="BK191"/>
  <c i="2" r="BK449"/>
  <c i="3" r="BK456"/>
  <c i="5" r="BK158"/>
  <c i="7" r="BK93"/>
  <c i="2" r="J299"/>
  <c i="5" r="BK168"/>
  <c i="2" r="BK429"/>
  <c i="5" r="BK152"/>
  <c i="6" r="BK117"/>
  <c r="J205"/>
  <c i="7" r="BK312"/>
  <c i="2" r="BK118"/>
  <c r="BK427"/>
  <c r="BK399"/>
  <c i="3" r="BK336"/>
  <c r="BK367"/>
  <c r="J261"/>
  <c i="4" r="BK183"/>
  <c i="6" r="BK202"/>
  <c i="2" r="J189"/>
  <c r="J394"/>
  <c i="3" r="BK644"/>
  <c r="J247"/>
  <c r="BK449"/>
  <c i="5" r="BK117"/>
  <c i="6" r="BK133"/>
  <c i="7" r="J324"/>
  <c i="2" r="J364"/>
  <c r="J304"/>
  <c r="J553"/>
  <c i="4" r="J223"/>
  <c i="6" r="J231"/>
  <c i="2" r="BK176"/>
  <c i="3" r="J176"/>
  <c r="BK237"/>
  <c r="J734"/>
  <c i="4" r="BK142"/>
  <c r="BK202"/>
  <c i="5" r="BK111"/>
  <c i="6" r="J133"/>
  <c i="7" r="J173"/>
  <c i="2" r="BK329"/>
  <c r="J494"/>
  <c r="BK347"/>
  <c r="J358"/>
  <c i="3" r="J584"/>
  <c r="J474"/>
  <c r="J347"/>
  <c i="4" r="J199"/>
  <c i="6" r="J166"/>
  <c i="7" r="BK334"/>
  <c i="2" r="J497"/>
  <c r="J427"/>
  <c r="BK339"/>
  <c i="3" r="J547"/>
  <c r="J439"/>
  <c i="5" r="J226"/>
  <c i="2" r="J314"/>
  <c r="J432"/>
  <c r="BK510"/>
  <c r="BK251"/>
  <c i="3" r="BK616"/>
  <c i="4" r="J121"/>
  <c i="5" r="J191"/>
  <c r="BK130"/>
  <c i="2" r="BK446"/>
  <c r="BK547"/>
  <c r="BK443"/>
  <c i="3" r="BK678"/>
  <c r="BK339"/>
  <c r="BK382"/>
  <c i="5" r="J172"/>
  <c r="BK165"/>
  <c i="6" r="J175"/>
  <c i="7" r="BK270"/>
  <c i="2" r="J507"/>
  <c r="BK320"/>
  <c i="3" r="BK590"/>
  <c r="J514"/>
  <c r="BK423"/>
  <c r="BK350"/>
  <c r="BK347"/>
  <c i="4" r="J233"/>
  <c i="6" r="J246"/>
  <c i="2" r="BK379"/>
  <c r="BK314"/>
  <c i="3" r="J432"/>
  <c r="BK432"/>
  <c r="BK272"/>
  <c r="J350"/>
  <c i="5" r="J216"/>
  <c i="2" r="BK665"/>
  <c i="3" r="BK443"/>
  <c i="4" r="J246"/>
  <c i="5" r="J244"/>
  <c i="7" r="BK295"/>
  <c i="2" r="BK682"/>
  <c i="5" r="J135"/>
  <c i="6" r="J145"/>
  <c i="7" r="J254"/>
  <c r="BK203"/>
  <c i="2" r="BK417"/>
  <c r="J695"/>
  <c r="J183"/>
  <c i="3" r="BK474"/>
  <c r="J507"/>
  <c r="J358"/>
  <c i="5" r="BK199"/>
  <c i="7" r="J264"/>
  <c i="2" r="BK644"/>
  <c r="J481"/>
  <c i="3" r="J138"/>
  <c r="J661"/>
  <c r="J251"/>
  <c i="4" r="BK207"/>
  <c i="5" r="BK93"/>
  <c i="7" r="BK173"/>
  <c r="BK254"/>
  <c i="2" r="BK183"/>
  <c r="J376"/>
  <c r="BK474"/>
  <c r="BK307"/>
  <c i="6" r="J190"/>
  <c r="BK182"/>
  <c i="7" r="J230"/>
  <c i="2" r="BK101"/>
  <c r="J164"/>
  <c r="J361"/>
  <c r="BK289"/>
  <c i="4" r="J188"/>
  <c r="J89"/>
  <c i="5" r="J186"/>
  <c r="J98"/>
  <c i="6" r="BK236"/>
  <c i="7" r="BK324"/>
  <c i="2" r="BK462"/>
  <c r="J423"/>
  <c r="BK439"/>
  <c r="J446"/>
  <c i="3" r="BK587"/>
  <c r="J616"/>
  <c r="J505"/>
  <c r="J481"/>
  <c i="4" r="J149"/>
  <c i="5" r="J117"/>
  <c i="6" r="BK170"/>
  <c r="J139"/>
  <c i="7" r="J312"/>
  <c r="BK331"/>
  <c i="2" r="BK155"/>
  <c r="J370"/>
  <c r="BK658"/>
  <c i="3" r="BK665"/>
  <c r="J320"/>
  <c r="J567"/>
  <c i="5" r="BK133"/>
  <c i="6" r="BK111"/>
  <c i="4" r="J98"/>
  <c i="5" r="J139"/>
  <c r="BK139"/>
  <c i="6" r="BK238"/>
  <c i="7" r="J291"/>
  <c i="2" r="BK385"/>
  <c r="BK394"/>
  <c r="F37"/>
  <c i="3" r="BK333"/>
  <c i="4" r="J125"/>
  <c i="5" r="BK236"/>
  <c i="7" r="BK163"/>
  <c i="5" r="BK188"/>
  <c i="6" r="BK184"/>
  <c i="7" r="BK160"/>
  <c r="BK320"/>
  <c i="2" r="J510"/>
  <c r="BK255"/>
  <c i="3" r="J429"/>
  <c r="J354"/>
  <c r="BK734"/>
  <c i="5" r="J133"/>
  <c i="6" r="BK211"/>
  <c i="7" r="BK234"/>
  <c i="6" r="J95"/>
  <c i="7" r="J279"/>
  <c i="2" r="BK299"/>
  <c r="J282"/>
  <c i="3" r="BK399"/>
  <c i="4" r="J244"/>
  <c i="5" r="BK244"/>
  <c i="6" r="J157"/>
  <c i="2" r="J590"/>
  <c r="BK590"/>
  <c r="BK641"/>
  <c r="J520"/>
  <c i="3" r="J118"/>
  <c r="BK610"/>
  <c r="J183"/>
  <c i="4" r="J228"/>
  <c i="5" r="J106"/>
  <c i="6" r="BK205"/>
  <c i="7" r="BK200"/>
  <c i="2" r="BK695"/>
  <c r="J472"/>
  <c i="3" r="J385"/>
  <c r="BK414"/>
  <c r="J510"/>
  <c i="4" r="J241"/>
  <c i="6" r="BK177"/>
  <c i="7" r="J118"/>
  <c r="BK189"/>
  <c i="2" r="J492"/>
  <c i="3" r="BK394"/>
  <c r="BK320"/>
  <c r="J243"/>
  <c r="BK452"/>
  <c i="4" r="J181"/>
  <c i="2" r="J172"/>
  <c r="J627"/>
  <c r="BK689"/>
  <c r="J125"/>
  <c i="3" r="J641"/>
  <c r="J336"/>
  <c i="4" r="BK161"/>
  <c r="BK130"/>
  <c i="5" r="BK202"/>
  <c r="BK223"/>
  <c i="6" r="J160"/>
  <c i="2" r="BK505"/>
  <c r="J251"/>
  <c i="3" r="J446"/>
  <c r="BK584"/>
  <c i="4" r="BK246"/>
  <c i="5" r="J221"/>
  <c i="7" r="J163"/>
  <c i="2" r="BK570"/>
  <c r="J199"/>
  <c i="3" r="BK138"/>
  <c r="BK671"/>
  <c i="4" r="J155"/>
  <c i="5" r="BK212"/>
  <c i="2" r="F33"/>
  <c i="3" r="BK600"/>
  <c i="4" r="BK191"/>
  <c i="6" r="BK175"/>
  <c i="7" r="J203"/>
  <c r="BK260"/>
  <c i="2" r="J385"/>
  <c r="BK282"/>
  <c r="J210"/>
  <c i="3" r="BK634"/>
  <c r="BK747"/>
  <c r="BK494"/>
  <c i="5" r="J228"/>
  <c i="7" r="BK144"/>
  <c i="2" r="BK210"/>
  <c r="BK199"/>
  <c r="BK634"/>
  <c i="3" r="J469"/>
  <c r="J339"/>
  <c r="BK439"/>
  <c i="4" r="J165"/>
  <c r="J214"/>
  <c i="5" r="J202"/>
  <c r="BK89"/>
  <c i="2" r="BK460"/>
  <c r="BK414"/>
  <c i="3" r="BK500"/>
  <c r="BK193"/>
  <c r="BK728"/>
  <c i="4" r="J209"/>
  <c i="5" r="J241"/>
  <c i="6" r="BK254"/>
  <c i="7" r="BK316"/>
  <c i="8" r="J87"/>
  <c i="2" r="BK600"/>
  <c r="J661"/>
  <c i="3" r="J373"/>
  <c r="BK295"/>
  <c r="BK373"/>
  <c r="J600"/>
  <c i="4" r="J186"/>
  <c r="BK89"/>
  <c i="6" r="BK125"/>
  <c i="2" r="J477"/>
  <c r="J101"/>
  <c i="3" r="BK510"/>
  <c r="J278"/>
  <c r="BK176"/>
  <c r="J557"/>
  <c i="4" r="BK209"/>
  <c i="5" r="J183"/>
  <c i="2" r="J547"/>
  <c i="4" r="J111"/>
  <c i="6" r="BK100"/>
  <c i="8" r="J97"/>
  <c i="2" r="BK367"/>
  <c i="5" r="J249"/>
  <c i="6" r="BK130"/>
  <c r="BK233"/>
  <c i="7" r="J295"/>
  <c i="2" r="BK503"/>
  <c r="BK172"/>
  <c i="3" r="J379"/>
  <c i="7" r="BK241"/>
  <c i="2" r="J221"/>
  <c r="J138"/>
  <c i="3" r="BK514"/>
  <c r="J437"/>
  <c i="5" r="BK142"/>
  <c i="7" r="J160"/>
  <c i="2" r="BK485"/>
  <c r="J168"/>
  <c r="J678"/>
  <c i="3" r="J627"/>
  <c r="J695"/>
  <c i="6" r="J168"/>
  <c r="J216"/>
  <c i="7" r="J216"/>
  <c i="2" r="J203"/>
  <c r="BK541"/>
  <c i="3" r="BK466"/>
  <c r="J449"/>
  <c i="4" r="BK168"/>
  <c i="6" r="J130"/>
  <c i="2" r="J414"/>
  <c r="J488"/>
  <c r="BK728"/>
  <c i="3" r="BK311"/>
  <c r="J125"/>
  <c i="4" r="BK181"/>
  <c r="BK117"/>
  <c i="5" r="J102"/>
  <c i="6" r="J177"/>
  <c r="BK114"/>
  <c i="2" r="J218"/>
  <c r="J449"/>
  <c i="3" r="J376"/>
  <c r="J307"/>
  <c i="4" r="BK223"/>
  <c i="7" r="BK211"/>
  <c i="2" r="J641"/>
  <c r="BK268"/>
  <c r="BK500"/>
  <c i="3" r="J537"/>
  <c r="J292"/>
  <c i="4" r="BK216"/>
  <c i="5" r="J111"/>
  <c i="6" r="J91"/>
  <c i="7" r="BK216"/>
  <c i="2" r="J391"/>
  <c r="J243"/>
  <c i="3" r="BK462"/>
  <c r="J427"/>
  <c r="J460"/>
  <c r="J155"/>
  <c i="6" r="BK216"/>
  <c i="7" r="J285"/>
  <c i="2" r="BK434"/>
  <c i="3" r="J671"/>
  <c r="J172"/>
  <c r="BK689"/>
  <c r="J423"/>
  <c i="5" r="BK246"/>
  <c i="2" r="BK423"/>
  <c i="4" r="J168"/>
  <c i="7" r="J228"/>
  <c i="2" r="J419"/>
  <c i="5" r="BK241"/>
  <c i="6" r="BK154"/>
  <c i="7" r="J104"/>
  <c i="8" r="BK97"/>
  <c i="2" r="J658"/>
  <c r="J570"/>
  <c i="3" r="BK507"/>
  <c r="BK289"/>
  <c r="J479"/>
  <c i="6" r="BK246"/>
  <c i="7" r="J182"/>
  <c i="2" r="J373"/>
  <c i="3" r="J620"/>
  <c r="BK391"/>
  <c r="J497"/>
  <c i="5" r="BK161"/>
  <c i="7" r="BK98"/>
  <c i="2" r="J505"/>
  <c r="BK152"/>
  <c r="BK218"/>
  <c i="6" r="BK173"/>
  <c i="7" r="BK128"/>
  <c i="2" r="BK488"/>
  <c r="J118"/>
  <c r="F35"/>
  <c i="3" r="BK732"/>
  <c i="4" r="J152"/>
  <c i="5" r="BK102"/>
  <c i="2" r="J503"/>
  <c r="J526"/>
  <c r="J399"/>
  <c r="BK221"/>
  <c i="3" r="BK570"/>
  <c r="J410"/>
  <c r="J367"/>
  <c i="4" r="BK125"/>
  <c i="5" r="J165"/>
  <c r="BK98"/>
  <c i="6" r="J182"/>
  <c r="BK231"/>
  <c i="7" r="J128"/>
  <c i="2" r="J584"/>
  <c r="BK350"/>
  <c i="3" r="BK469"/>
  <c r="BK477"/>
  <c i="4" r="BK111"/>
  <c i="5" r="J207"/>
  <c i="7" r="BK337"/>
  <c i="2" r="J417"/>
  <c r="J148"/>
  <c i="3" r="BK397"/>
  <c r="BK419"/>
  <c r="J264"/>
  <c r="BK547"/>
  <c i="4" r="J193"/>
  <c i="5" r="J142"/>
  <c i="6" r="BK121"/>
  <c i="7" r="J328"/>
  <c i="2" r="J443"/>
  <c r="J715"/>
  <c r="BK456"/>
  <c i="3" r="BK155"/>
  <c r="J503"/>
  <c r="J587"/>
  <c i="4" r="J183"/>
  <c r="J207"/>
  <c i="6" r="BK228"/>
  <c i="7" r="BK328"/>
  <c i="2" r="J237"/>
  <c r="BK507"/>
  <c r="BK148"/>
  <c i="3" r="BK531"/>
  <c r="BK434"/>
  <c r="BK651"/>
  <c r="BK668"/>
  <c i="5" r="J93"/>
  <c i="6" r="J241"/>
  <c i="2" r="BK138"/>
  <c i="4" r="J226"/>
  <c i="6" r="J154"/>
  <c i="2" r="BK224"/>
  <c i="5" r="BK149"/>
  <c i="6" r="J254"/>
  <c i="7" r="J244"/>
  <c i="2" r="J665"/>
  <c r="J278"/>
  <c i="3" r="J658"/>
  <c r="J282"/>
  <c r="BK172"/>
  <c i="6" r="BK241"/>
  <c i="7" r="J267"/>
  <c i="2" r="BK494"/>
  <c r="BK610"/>
  <c i="3" r="J210"/>
  <c r="BK364"/>
  <c i="4" r="BK219"/>
  <c i="5" r="BK204"/>
  <c i="2" r="BK668"/>
  <c r="BK419"/>
  <c i="4" r="BK102"/>
  <c i="5" r="BK172"/>
  <c i="7" r="BK273"/>
  <c i="2" r="J295"/>
  <c r="BK397"/>
  <c r="J302"/>
  <c i="3" r="J106"/>
  <c i="4" r="BK212"/>
  <c i="5" r="J246"/>
  <c i="6" r="BK187"/>
  <c i="7" r="J276"/>
  <c i="2" r="J500"/>
  <c r="BK258"/>
  <c i="3" r="J456"/>
  <c r="BK228"/>
  <c r="J698"/>
  <c i="4" r="J117"/>
  <c i="5" r="BK179"/>
  <c r="BK193"/>
  <c i="6" r="J148"/>
  <c i="7" r="J114"/>
  <c i="2" r="BK354"/>
  <c r="BK692"/>
  <c r="BK304"/>
  <c i="3" r="BK388"/>
  <c r="BK221"/>
  <c r="J314"/>
  <c r="J317"/>
  <c i="5" r="J199"/>
  <c i="7" r="J93"/>
  <c r="BK118"/>
  <c i="2" r="BK311"/>
  <c r="J747"/>
  <c i="3" r="BK354"/>
  <c r="BK232"/>
  <c r="J692"/>
  <c i="4" r="BK204"/>
  <c i="5" r="J158"/>
  <c i="2" r="BK678"/>
  <c r="J379"/>
  <c r="BK286"/>
  <c i="3" r="J268"/>
  <c r="J193"/>
  <c i="4" r="BK196"/>
  <c r="BK139"/>
  <c i="5" r="BK196"/>
  <c r="J155"/>
  <c i="6" r="J228"/>
  <c i="7" r="BK237"/>
  <c i="2" r="BK164"/>
  <c r="J732"/>
  <c i="3" r="BK302"/>
  <c i="4" r="J172"/>
  <c i="5" r="BK209"/>
  <c i="6" r="BK243"/>
  <c r="BK91"/>
  <c i="2" r="BK587"/>
  <c r="BK361"/>
  <c i="3" r="J541"/>
  <c r="J189"/>
  <c r="BK203"/>
  <c r="J237"/>
  <c r="BK183"/>
  <c i="4" r="BK249"/>
  <c i="2" r="BK264"/>
  <c i="3" r="J728"/>
  <c i="5" r="J179"/>
  <c i="7" r="BK250"/>
  <c i="2" r="J651"/>
  <c i="5" r="BK135"/>
  <c i="6" r="BK260"/>
  <c i="7" r="J316"/>
  <c i="2" r="J286"/>
  <c r="J405"/>
  <c r="J567"/>
  <c i="3" r="J651"/>
  <c r="J477"/>
  <c r="BK304"/>
  <c i="6" r="J136"/>
  <c i="2" r="BK168"/>
  <c r="BK125"/>
  <c i="3" r="J289"/>
  <c r="J472"/>
  <c i="5" r="J231"/>
  <c i="7" r="J241"/>
  <c r="BK197"/>
  <c i="2" r="J434"/>
  <c r="BK272"/>
  <c i="4" r="J236"/>
  <c i="6" r="BK248"/>
  <c i="3" r="BK376"/>
  <c r="BK437"/>
  <c r="BK541"/>
  <c i="4" r="J130"/>
  <c i="5" r="BK231"/>
  <c r="BK233"/>
  <c i="7" r="BK257"/>
  <c r="BK224"/>
  <c i="2" r="J439"/>
  <c r="J264"/>
  <c r="J452"/>
  <c i="3" r="J668"/>
  <c r="BK148"/>
  <c r="J494"/>
  <c i="5" r="J212"/>
  <c i="6" r="BK225"/>
  <c i="7" r="BK291"/>
  <c i="2" r="J437"/>
  <c r="BK261"/>
  <c i="3" r="BK199"/>
  <c r="J443"/>
  <c r="BK361"/>
  <c i="5" r="J188"/>
  <c i="2" r="BK373"/>
  <c r="J311"/>
  <c i="3" r="BK101"/>
  <c i="5" r="J196"/>
  <c i="6" r="J213"/>
  <c i="7" r="J302"/>
  <c i="2" r="BK437"/>
  <c r="BK237"/>
  <c i="3" r="J302"/>
  <c r="BK658"/>
  <c i="4" r="J216"/>
  <c i="5" r="BK226"/>
  <c i="6" r="BK157"/>
  <c i="2" r="J193"/>
  <c i="3" r="BK370"/>
  <c r="J492"/>
  <c r="BK472"/>
  <c i="5" r="BK216"/>
  <c r="BK214"/>
  <c i="2" r="J333"/>
  <c i="5" r="J161"/>
  <c i="7" r="BK177"/>
  <c i="2" r="BK228"/>
  <c i="5" r="BK175"/>
  <c i="6" r="BK95"/>
  <c i="7" r="J220"/>
  <c i="2" r="BK520"/>
  <c r="J557"/>
  <c r="J573"/>
  <c r="J289"/>
  <c i="3" r="BK299"/>
  <c r="BK613"/>
  <c i="6" r="BK213"/>
  <c i="7" r="J166"/>
  <c i="1" r="AS54"/>
  <c i="4" r="J175"/>
  <c i="5" r="BK219"/>
  <c i="7" r="J248"/>
  <c r="BK156"/>
  <c i="2" r="J587"/>
  <c r="J462"/>
  <c i="4" r="BK121"/>
  <c i="6" r="BK163"/>
  <c i="7" r="J177"/>
  <c i="2" r="J616"/>
  <c r="BK472"/>
  <c i="4" r="BK214"/>
  <c r="J106"/>
  <c i="5" r="J193"/>
  <c i="6" r="J211"/>
  <c i="7" r="BK285"/>
  <c i="2" r="BK189"/>
  <c r="J479"/>
  <c i="3" r="BK537"/>
  <c r="BK251"/>
  <c r="J370"/>
  <c r="BK485"/>
  <c i="2" r="J692"/>
  <c i="3" r="BK526"/>
  <c r="BK343"/>
  <c r="BK627"/>
  <c i="4" r="BK186"/>
  <c i="6" r="BK168"/>
  <c i="7" r="J288"/>
  <c i="2" r="BK651"/>
  <c r="BK747"/>
  <c i="3" r="J485"/>
  <c r="BK620"/>
  <c r="BK573"/>
  <c i="4" r="J239"/>
  <c i="7" r="J98"/>
  <c i="2" r="BK481"/>
  <c i="3" r="BK460"/>
  <c i="4" r="BK98"/>
  <c i="6" r="BK166"/>
  <c i="2" r="BK336"/>
  <c r="BK382"/>
  <c i="3" r="BK152"/>
  <c r="BK410"/>
  <c r="BK427"/>
  <c i="6" r="J121"/>
  <c i="8" r="BK92"/>
  <c i="2" r="J336"/>
  <c i="3" r="BK292"/>
  <c r="BK715"/>
  <c r="BK497"/>
  <c i="5" r="BK155"/>
  <c i="2" r="J702"/>
  <c i="4" r="BK146"/>
  <c i="5" r="J239"/>
  <c i="7" r="J135"/>
  <c i="2" r="BK671"/>
  <c i="3" r="BK379"/>
  <c i="6" r="BK190"/>
  <c i="7" r="BK228"/>
  <c i="4" r="J191"/>
  <c i="6" r="BK148"/>
  <c i="7" r="BK230"/>
  <c i="2" r="J600"/>
  <c i="3" r="J414"/>
  <c i="4" r="BK241"/>
  <c r="J179"/>
  <c i="5" r="BK221"/>
  <c i="7" r="BK248"/>
  <c i="2" r="J350"/>
  <c r="J339"/>
  <c r="J644"/>
  <c i="3" r="BK255"/>
  <c r="BK329"/>
  <c r="BK282"/>
  <c i="4" r="J158"/>
  <c i="5" r="J209"/>
  <c i="6" r="J184"/>
  <c i="7" r="J148"/>
  <c i="2" r="BK278"/>
  <c r="J531"/>
  <c i="3" r="J272"/>
  <c r="BK224"/>
  <c r="J452"/>
  <c i="5" r="J152"/>
  <c i="2" r="BK333"/>
  <c r="J261"/>
  <c i="3" r="J526"/>
  <c r="J311"/>
  <c i="4" r="J221"/>
  <c i="5" r="J214"/>
  <c r="J130"/>
  <c i="6" r="J260"/>
  <c i="7" r="BK114"/>
  <c i="2" r="J689"/>
  <c i="3" r="J689"/>
  <c r="J665"/>
  <c i="4" r="BK135"/>
  <c i="5" r="J89"/>
  <c i="7" r="BK182"/>
  <c i="2" r="BK364"/>
  <c i="3" r="BK268"/>
  <c r="J329"/>
  <c i="5" r="BK181"/>
  <c i="6" r="J238"/>
  <c i="7" r="BK135"/>
  <c r="BK152"/>
  <c i="2" r="J367"/>
  <c r="J152"/>
  <c i="3" r="BK695"/>
  <c r="J361"/>
  <c r="J221"/>
  <c i="5" r="BK125"/>
  <c i="7" r="J211"/>
  <c i="2" r="J329"/>
  <c i="3" r="J148"/>
  <c r="BK243"/>
  <c r="BK505"/>
  <c i="4" r="J114"/>
  <c i="6" r="BK142"/>
  <c i="3" r="BK702"/>
  <c i="5" r="BK183"/>
  <c i="7" r="BK207"/>
  <c i="2" r="F36"/>
  <c i="8" l="1" r="R84"/>
  <c i="2" r="R105"/>
  <c r="T310"/>
  <c r="R409"/>
  <c r="BK556"/>
  <c r="J556"/>
  <c r="J75"/>
  <c r="BK681"/>
  <c r="J681"/>
  <c r="J77"/>
  <c i="3" r="BK163"/>
  <c r="J163"/>
  <c r="J63"/>
  <c r="BK310"/>
  <c r="J310"/>
  <c r="J69"/>
  <c r="R422"/>
  <c r="P513"/>
  <c r="T701"/>
  <c i="4" r="P110"/>
  <c i="5" r="T97"/>
  <c i="6" r="BK90"/>
  <c r="J90"/>
  <c r="J61"/>
  <c r="P99"/>
  <c r="T99"/>
  <c r="R253"/>
  <c i="7" r="T143"/>
  <c i="2" r="P246"/>
  <c r="BK422"/>
  <c r="J422"/>
  <c r="J72"/>
  <c r="BK619"/>
  <c r="J619"/>
  <c r="J76"/>
  <c i="3" r="T246"/>
  <c r="BK422"/>
  <c r="J422"/>
  <c r="J72"/>
  <c r="T513"/>
  <c i="4" r="BK129"/>
  <c r="J129"/>
  <c r="J66"/>
  <c i="5" r="BK88"/>
  <c r="P110"/>
  <c i="6" r="P129"/>
  <c i="2" r="BK163"/>
  <c r="J163"/>
  <c r="J63"/>
  <c r="P310"/>
  <c r="BK409"/>
  <c r="J409"/>
  <c r="J71"/>
  <c r="R556"/>
  <c i="3" r="R105"/>
  <c r="P217"/>
  <c r="T357"/>
  <c r="R556"/>
  <c r="T681"/>
  <c i="4" r="R129"/>
  <c r="R128"/>
  <c i="5" r="R88"/>
  <c i="6" r="R129"/>
  <c i="2" r="P217"/>
  <c r="T236"/>
  <c r="P455"/>
  <c r="BK701"/>
  <c r="J701"/>
  <c r="J78"/>
  <c i="3" r="BK246"/>
  <c r="P455"/>
  <c r="T619"/>
  <c i="4" r="R88"/>
  <c i="5" r="R129"/>
  <c r="R128"/>
  <c i="6" r="T201"/>
  <c i="4" r="P129"/>
  <c r="P128"/>
  <c i="5" r="R97"/>
  <c i="6" r="P90"/>
  <c r="P110"/>
  <c r="T253"/>
  <c i="7" r="T97"/>
  <c i="2" r="R217"/>
  <c r="R357"/>
  <c r="P513"/>
  <c i="3" r="T163"/>
  <c r="R310"/>
  <c r="P422"/>
  <c r="R513"/>
  <c r="R701"/>
  <c i="4" r="T88"/>
  <c i="5" r="P129"/>
  <c r="P128"/>
  <c i="6" r="T90"/>
  <c r="BK110"/>
  <c r="J110"/>
  <c r="J63"/>
  <c r="P253"/>
  <c i="7" r="BK196"/>
  <c r="J196"/>
  <c r="J64"/>
  <c i="2" r="BK246"/>
  <c r="J246"/>
  <c r="J68"/>
  <c r="T455"/>
  <c r="P701"/>
  <c i="3" r="P105"/>
  <c r="T217"/>
  <c r="BK357"/>
  <c r="J357"/>
  <c r="J70"/>
  <c r="T409"/>
  <c r="BK513"/>
  <c r="J513"/>
  <c r="J74"/>
  <c r="P701"/>
  <c i="4" r="R97"/>
  <c i="5" r="T88"/>
  <c i="6" r="BK201"/>
  <c r="J201"/>
  <c r="J67"/>
  <c i="7" r="R196"/>
  <c i="2" r="BK217"/>
  <c r="J217"/>
  <c r="J64"/>
  <c r="BK236"/>
  <c r="J236"/>
  <c r="J67"/>
  <c r="R236"/>
  <c r="R455"/>
  <c r="T701"/>
  <c i="3" r="BK105"/>
  <c r="J105"/>
  <c r="J62"/>
  <c r="R217"/>
  <c r="P310"/>
  <c r="T422"/>
  <c r="BK619"/>
  <c r="J619"/>
  <c r="J76"/>
  <c r="P681"/>
  <c i="4" r="T97"/>
  <c i="5" r="BK97"/>
  <c r="J97"/>
  <c r="J62"/>
  <c i="6" r="T129"/>
  <c r="T128"/>
  <c i="2" r="P163"/>
  <c r="R310"/>
  <c r="P409"/>
  <c r="P556"/>
  <c r="R681"/>
  <c i="3" r="BK217"/>
  <c r="J217"/>
  <c r="J64"/>
  <c r="T310"/>
  <c r="BK409"/>
  <c r="J409"/>
  <c r="J71"/>
  <c r="P556"/>
  <c r="R681"/>
  <c i="5" r="BK129"/>
  <c r="BK128"/>
  <c r="J128"/>
  <c r="J65"/>
  <c i="6" r="P201"/>
  <c i="2" r="T246"/>
  <c r="T422"/>
  <c r="R619"/>
  <c i="3" r="P246"/>
  <c r="R455"/>
  <c r="P619"/>
  <c i="4" r="T129"/>
  <c r="T128"/>
  <c i="5" r="P88"/>
  <c r="R110"/>
  <c i="6" r="R90"/>
  <c r="R99"/>
  <c i="2" r="P105"/>
  <c r="P99"/>
  <c r="P357"/>
  <c r="BK513"/>
  <c r="J513"/>
  <c r="J74"/>
  <c r="R701"/>
  <c i="3" r="P163"/>
  <c r="P236"/>
  <c r="R357"/>
  <c r="R409"/>
  <c r="BK556"/>
  <c r="J556"/>
  <c r="J75"/>
  <c i="4" r="BK110"/>
  <c r="J110"/>
  <c r="J63"/>
  <c i="5" r="T129"/>
  <c r="T128"/>
  <c i="6" r="R201"/>
  <c i="7" r="BK97"/>
  <c r="J97"/>
  <c r="J62"/>
  <c r="BK215"/>
  <c r="J215"/>
  <c r="J67"/>
  <c i="2" r="R246"/>
  <c r="P422"/>
  <c r="T619"/>
  <c i="3" r="R246"/>
  <c r="T455"/>
  <c r="BK701"/>
  <c r="J701"/>
  <c r="J78"/>
  <c i="4" r="P88"/>
  <c r="T110"/>
  <c i="5" r="P97"/>
  <c i="6" r="BK99"/>
  <c r="J99"/>
  <c r="J62"/>
  <c r="R110"/>
  <c r="BK253"/>
  <c r="J253"/>
  <c r="J68"/>
  <c i="7" r="P143"/>
  <c i="2" r="R163"/>
  <c r="P236"/>
  <c r="BK455"/>
  <c r="J455"/>
  <c r="J73"/>
  <c r="T513"/>
  <c r="T681"/>
  <c i="3" r="R163"/>
  <c r="BK236"/>
  <c r="J236"/>
  <c r="J67"/>
  <c r="P357"/>
  <c r="P409"/>
  <c r="T556"/>
  <c r="BK681"/>
  <c r="J681"/>
  <c r="J77"/>
  <c i="4" r="BK97"/>
  <c r="J97"/>
  <c r="J62"/>
  <c i="7" r="BK143"/>
  <c r="J143"/>
  <c r="J63"/>
  <c r="T215"/>
  <c r="R223"/>
  <c r="R253"/>
  <c r="T294"/>
  <c i="2" r="T163"/>
  <c r="BK357"/>
  <c r="J357"/>
  <c r="J70"/>
  <c r="T409"/>
  <c r="R513"/>
  <c i="4" r="BK88"/>
  <c r="J88"/>
  <c r="J61"/>
  <c r="R110"/>
  <c i="5" r="T110"/>
  <c i="6" r="T110"/>
  <c i="7" r="R97"/>
  <c r="R91"/>
  <c r="T196"/>
  <c r="R215"/>
  <c r="T223"/>
  <c r="T253"/>
  <c r="P294"/>
  <c i="2" r="BK105"/>
  <c r="T217"/>
  <c r="T357"/>
  <c r="T556"/>
  <c r="P681"/>
  <c i="3" r="T105"/>
  <c r="T99"/>
  <c r="R236"/>
  <c r="T236"/>
  <c r="BK455"/>
  <c r="J455"/>
  <c r="J73"/>
  <c r="R619"/>
  <c i="4" r="P97"/>
  <c i="5" r="BK110"/>
  <c r="J110"/>
  <c r="J63"/>
  <c i="6" r="BK129"/>
  <c r="BK128"/>
  <c r="J128"/>
  <c r="J65"/>
  <c i="7" r="R143"/>
  <c r="BK223"/>
  <c r="J223"/>
  <c r="J68"/>
  <c r="BK253"/>
  <c r="J253"/>
  <c r="J69"/>
  <c r="BK294"/>
  <c r="J294"/>
  <c r="J70"/>
  <c i="2" r="T105"/>
  <c r="T99"/>
  <c r="BK310"/>
  <c r="J310"/>
  <c r="J69"/>
  <c r="R422"/>
  <c r="P619"/>
  <c i="7" r="P97"/>
  <c r="P91"/>
  <c r="P196"/>
  <c r="P215"/>
  <c r="P223"/>
  <c r="P253"/>
  <c r="R294"/>
  <c i="2" r="BK100"/>
  <c r="J100"/>
  <c r="J61"/>
  <c i="7" r="BK92"/>
  <c r="J92"/>
  <c r="J61"/>
  <c r="BK210"/>
  <c r="J210"/>
  <c r="J65"/>
  <c i="6" r="BK124"/>
  <c r="J124"/>
  <c r="J64"/>
  <c i="4" r="BK124"/>
  <c r="J124"/>
  <c r="J64"/>
  <c i="3" r="BK100"/>
  <c r="J100"/>
  <c r="J61"/>
  <c i="2" r="BK231"/>
  <c r="J231"/>
  <c r="J65"/>
  <c i="5" r="BK124"/>
  <c r="J124"/>
  <c r="J64"/>
  <c i="8" r="BK86"/>
  <c r="BK85"/>
  <c r="J85"/>
  <c r="J60"/>
  <c i="3" r="BK231"/>
  <c r="J231"/>
  <c r="J65"/>
  <c i="8" r="BK91"/>
  <c r="J91"/>
  <c r="J63"/>
  <c r="BK96"/>
  <c r="J96"/>
  <c r="J64"/>
  <c r="E48"/>
  <c r="J52"/>
  <c r="F55"/>
  <c r="F80"/>
  <c r="BF87"/>
  <c r="J55"/>
  <c r="BF97"/>
  <c r="J54"/>
  <c r="BF92"/>
  <c i="7" r="BF237"/>
  <c r="BF264"/>
  <c r="BF276"/>
  <c r="BF285"/>
  <c r="BF211"/>
  <c r="BF244"/>
  <c r="BF279"/>
  <c r="BF288"/>
  <c i="6" r="J129"/>
  <c r="J66"/>
  <c i="7" r="E48"/>
  <c r="J84"/>
  <c r="BF98"/>
  <c r="BF160"/>
  <c r="BF166"/>
  <c r="BF182"/>
  <c r="J55"/>
  <c r="BF132"/>
  <c r="BF189"/>
  <c r="BF197"/>
  <c r="BF207"/>
  <c r="BF220"/>
  <c r="BF241"/>
  <c r="BF270"/>
  <c r="BF328"/>
  <c r="BF334"/>
  <c r="BF177"/>
  <c r="BF203"/>
  <c r="BF216"/>
  <c r="BF295"/>
  <c r="BF302"/>
  <c r="BF331"/>
  <c r="F55"/>
  <c r="BF152"/>
  <c r="BF200"/>
  <c r="BF248"/>
  <c r="BF324"/>
  <c r="BF337"/>
  <c r="BF257"/>
  <c r="BF312"/>
  <c r="BF320"/>
  <c r="BF156"/>
  <c r="BF224"/>
  <c r="BF234"/>
  <c r="BF104"/>
  <c r="BF128"/>
  <c r="BF230"/>
  <c r="J86"/>
  <c r="BF135"/>
  <c r="BF254"/>
  <c r="BF267"/>
  <c r="F54"/>
  <c r="BF93"/>
  <c r="BF114"/>
  <c r="BF144"/>
  <c r="BF163"/>
  <c r="BF291"/>
  <c r="BF316"/>
  <c r="BF260"/>
  <c r="BF273"/>
  <c i="6" r="BK89"/>
  <c r="BK88"/>
  <c r="J88"/>
  <c i="7" r="BF148"/>
  <c r="BF118"/>
  <c r="BF173"/>
  <c r="BF228"/>
  <c r="BF250"/>
  <c i="6" r="J54"/>
  <c r="BF91"/>
  <c r="BF111"/>
  <c r="BF208"/>
  <c r="J55"/>
  <c r="BF95"/>
  <c r="BF228"/>
  <c r="J82"/>
  <c r="BF106"/>
  <c r="BF233"/>
  <c r="BF246"/>
  <c r="BF136"/>
  <c r="BF142"/>
  <c r="BF180"/>
  <c r="BF184"/>
  <c r="BF198"/>
  <c r="BF236"/>
  <c r="BF202"/>
  <c r="BF211"/>
  <c r="BF216"/>
  <c i="5" r="J88"/>
  <c r="J61"/>
  <c i="6" r="E48"/>
  <c r="F85"/>
  <c r="BF125"/>
  <c r="BF219"/>
  <c r="BF151"/>
  <c r="BF160"/>
  <c r="BF251"/>
  <c r="BF114"/>
  <c r="BF117"/>
  <c r="BF173"/>
  <c r="BF225"/>
  <c r="BF231"/>
  <c r="F84"/>
  <c r="BF168"/>
  <c r="BF190"/>
  <c r="BF243"/>
  <c r="BF254"/>
  <c r="BF260"/>
  <c r="BF133"/>
  <c r="BF148"/>
  <c r="BF154"/>
  <c r="BF163"/>
  <c r="BF170"/>
  <c r="BF222"/>
  <c r="BF100"/>
  <c r="BF157"/>
  <c r="BF177"/>
  <c r="BF195"/>
  <c r="BF241"/>
  <c i="5" r="J129"/>
  <c r="J66"/>
  <c i="6" r="BF121"/>
  <c r="BF248"/>
  <c r="BF139"/>
  <c r="BF145"/>
  <c r="BF193"/>
  <c r="BF213"/>
  <c r="BF166"/>
  <c r="BF130"/>
  <c r="BF175"/>
  <c r="BF182"/>
  <c r="BF187"/>
  <c r="BF205"/>
  <c r="BF238"/>
  <c i="5" r="BF102"/>
  <c r="F83"/>
  <c r="BF93"/>
  <c r="BF106"/>
  <c r="J82"/>
  <c r="BF161"/>
  <c r="BF168"/>
  <c r="BF183"/>
  <c r="BF196"/>
  <c r="BF199"/>
  <c r="BF202"/>
  <c r="BF204"/>
  <c r="BF130"/>
  <c r="BF165"/>
  <c r="BF216"/>
  <c r="J83"/>
  <c r="BF121"/>
  <c i="4" r="BK128"/>
  <c r="J128"/>
  <c r="J65"/>
  <c i="5" r="BF111"/>
  <c r="BF135"/>
  <c r="BF149"/>
  <c r="BF155"/>
  <c r="BF158"/>
  <c r="BF179"/>
  <c r="BF181"/>
  <c r="BF214"/>
  <c r="BF233"/>
  <c r="BF236"/>
  <c r="BF239"/>
  <c r="F54"/>
  <c r="BF133"/>
  <c r="BF146"/>
  <c r="BF172"/>
  <c r="BF212"/>
  <c r="BF221"/>
  <c r="BF246"/>
  <c r="BF117"/>
  <c r="BF228"/>
  <c r="BF241"/>
  <c r="BF244"/>
  <c r="BF249"/>
  <c r="J80"/>
  <c r="BF89"/>
  <c r="BF191"/>
  <c r="BF209"/>
  <c i="4" r="BK87"/>
  <c r="J87"/>
  <c r="J60"/>
  <c i="5" r="E48"/>
  <c r="BF125"/>
  <c r="BF152"/>
  <c r="BF175"/>
  <c r="BF188"/>
  <c r="BF219"/>
  <c r="BF231"/>
  <c r="BF193"/>
  <c r="BF223"/>
  <c r="BF98"/>
  <c r="BF114"/>
  <c r="BF142"/>
  <c r="BF186"/>
  <c r="BF207"/>
  <c r="BF139"/>
  <c r="BF226"/>
  <c i="4" r="F55"/>
  <c r="J83"/>
  <c r="BF152"/>
  <c r="BF204"/>
  <c r="F54"/>
  <c r="BF168"/>
  <c r="BF226"/>
  <c r="BF93"/>
  <c r="BF181"/>
  <c r="E48"/>
  <c r="J82"/>
  <c r="BF125"/>
  <c r="BF172"/>
  <c r="BF241"/>
  <c i="3" r="J246"/>
  <c r="J68"/>
  <c i="4" r="BF102"/>
  <c r="BF142"/>
  <c r="BF209"/>
  <c r="BF219"/>
  <c r="BF233"/>
  <c r="BF139"/>
  <c r="BF155"/>
  <c r="BF239"/>
  <c r="BF246"/>
  <c r="BF106"/>
  <c r="BF114"/>
  <c r="BF117"/>
  <c r="BF207"/>
  <c r="BF249"/>
  <c r="BF146"/>
  <c r="BF161"/>
  <c r="BF236"/>
  <c r="BF244"/>
  <c r="BF228"/>
  <c r="J52"/>
  <c r="BF133"/>
  <c r="BF216"/>
  <c r="BF186"/>
  <c r="BF202"/>
  <c r="BF212"/>
  <c r="BF223"/>
  <c r="BF231"/>
  <c r="BF121"/>
  <c r="BF175"/>
  <c r="BF191"/>
  <c r="BF199"/>
  <c r="BF221"/>
  <c i="3" r="BK99"/>
  <c r="J99"/>
  <c r="J60"/>
  <c i="4" r="BF89"/>
  <c r="BF158"/>
  <c r="BF165"/>
  <c r="BF98"/>
  <c r="BF111"/>
  <c r="BF130"/>
  <c r="BF135"/>
  <c r="BF179"/>
  <c r="BF183"/>
  <c r="BF193"/>
  <c r="BF214"/>
  <c r="BF149"/>
  <c r="BF188"/>
  <c r="BF196"/>
  <c i="3" r="J52"/>
  <c r="F94"/>
  <c r="BF138"/>
  <c r="BF176"/>
  <c r="BF183"/>
  <c r="BF255"/>
  <c r="BF258"/>
  <c r="BF456"/>
  <c r="BF472"/>
  <c r="BF479"/>
  <c r="BF492"/>
  <c r="BF507"/>
  <c r="BF547"/>
  <c r="BF570"/>
  <c r="BF587"/>
  <c r="BF634"/>
  <c r="BF644"/>
  <c r="BF289"/>
  <c r="BF339"/>
  <c r="BF367"/>
  <c r="BF382"/>
  <c r="BF410"/>
  <c r="BF423"/>
  <c r="BF432"/>
  <c r="BF466"/>
  <c r="BF503"/>
  <c r="E88"/>
  <c r="J94"/>
  <c r="BF101"/>
  <c r="BF172"/>
  <c r="BF193"/>
  <c r="BF221"/>
  <c r="BF272"/>
  <c r="BF282"/>
  <c r="BF364"/>
  <c r="BF379"/>
  <c r="BF385"/>
  <c r="BF388"/>
  <c r="BF443"/>
  <c r="BF477"/>
  <c r="BF481"/>
  <c r="BF497"/>
  <c r="BF682"/>
  <c r="BF715"/>
  <c r="BF747"/>
  <c r="F55"/>
  <c r="BF106"/>
  <c r="BF243"/>
  <c r="BF251"/>
  <c r="BF307"/>
  <c r="BF317"/>
  <c r="BF350"/>
  <c r="BF373"/>
  <c r="BF434"/>
  <c r="BF494"/>
  <c r="BF505"/>
  <c r="BF573"/>
  <c r="BF651"/>
  <c r="BF692"/>
  <c r="BF732"/>
  <c r="BF734"/>
  <c r="BF537"/>
  <c r="BF616"/>
  <c r="BF702"/>
  <c r="BF728"/>
  <c i="2" r="J105"/>
  <c r="J62"/>
  <c i="3" r="BF118"/>
  <c r="BF264"/>
  <c r="BF343"/>
  <c r="BF427"/>
  <c r="BF469"/>
  <c r="BF474"/>
  <c r="BF665"/>
  <c r="BF698"/>
  <c r="J55"/>
  <c r="BF148"/>
  <c r="BF224"/>
  <c r="BF295"/>
  <c r="BF299"/>
  <c r="BF302"/>
  <c r="BF347"/>
  <c r="BF394"/>
  <c r="BF399"/>
  <c r="BF417"/>
  <c r="BF437"/>
  <c r="BF567"/>
  <c r="BF590"/>
  <c r="BF627"/>
  <c r="BF641"/>
  <c r="BF678"/>
  <c r="BF228"/>
  <c r="BF414"/>
  <c r="BF419"/>
  <c r="BF429"/>
  <c r="BF462"/>
  <c r="BF531"/>
  <c r="BF354"/>
  <c r="BF164"/>
  <c r="BF189"/>
  <c r="BF247"/>
  <c r="BF261"/>
  <c r="BF329"/>
  <c r="BF336"/>
  <c r="BF485"/>
  <c r="BF500"/>
  <c r="BF584"/>
  <c r="BF600"/>
  <c r="BF610"/>
  <c r="BF661"/>
  <c r="BF689"/>
  <c i="2" r="BK235"/>
  <c r="J235"/>
  <c r="J66"/>
  <c i="3" r="BF152"/>
  <c r="BF168"/>
  <c r="BF199"/>
  <c r="BF671"/>
  <c r="BF232"/>
  <c r="BF237"/>
  <c r="BF278"/>
  <c r="BF286"/>
  <c r="BF314"/>
  <c r="BF361"/>
  <c r="BF370"/>
  <c r="BF397"/>
  <c r="BF210"/>
  <c r="BF391"/>
  <c r="BF460"/>
  <c r="BF520"/>
  <c r="BF553"/>
  <c r="BF557"/>
  <c r="BF125"/>
  <c r="BF218"/>
  <c r="BF333"/>
  <c r="BF376"/>
  <c r="BF405"/>
  <c r="BF449"/>
  <c r="BF488"/>
  <c r="BF510"/>
  <c r="BF526"/>
  <c r="BF541"/>
  <c r="BF613"/>
  <c r="BF620"/>
  <c r="BF658"/>
  <c r="BF668"/>
  <c r="BF268"/>
  <c r="BF155"/>
  <c r="BF203"/>
  <c r="BF292"/>
  <c r="BF304"/>
  <c r="BF311"/>
  <c r="BF320"/>
  <c r="BF358"/>
  <c r="BF439"/>
  <c r="BF446"/>
  <c r="BF452"/>
  <c r="BF514"/>
  <c r="BF695"/>
  <c i="2" r="J52"/>
  <c r="BF106"/>
  <c r="BF243"/>
  <c r="BF268"/>
  <c r="BF292"/>
  <c r="BF329"/>
  <c r="BF336"/>
  <c r="BF343"/>
  <c r="BF354"/>
  <c r="BF358"/>
  <c r="BF388"/>
  <c r="BF394"/>
  <c r="BF405"/>
  <c r="BF439"/>
  <c r="BF456"/>
  <c r="BF488"/>
  <c r="BF492"/>
  <c r="BF494"/>
  <c r="BF503"/>
  <c r="BF715"/>
  <c r="BF728"/>
  <c i="1" r="BB55"/>
  <c i="2" r="J54"/>
  <c r="J95"/>
  <c r="BF164"/>
  <c r="BF168"/>
  <c r="BF299"/>
  <c r="BF307"/>
  <c r="BF339"/>
  <c r="BF376"/>
  <c r="BF391"/>
  <c r="BF417"/>
  <c r="BF423"/>
  <c r="BF462"/>
  <c r="BF479"/>
  <c r="BF497"/>
  <c r="BF514"/>
  <c r="BF520"/>
  <c r="BF557"/>
  <c r="BF584"/>
  <c r="BF610"/>
  <c r="BF644"/>
  <c r="BF678"/>
  <c r="BF682"/>
  <c r="BF689"/>
  <c r="BF692"/>
  <c r="BF702"/>
  <c r="F55"/>
  <c r="BF138"/>
  <c r="BF176"/>
  <c r="BF183"/>
  <c r="BF210"/>
  <c r="BF228"/>
  <c r="BF232"/>
  <c r="BF237"/>
  <c r="BF302"/>
  <c r="BF304"/>
  <c r="BF333"/>
  <c r="BF350"/>
  <c r="BF361"/>
  <c r="BF364"/>
  <c r="BF370"/>
  <c r="BF373"/>
  <c r="BF379"/>
  <c r="BF385"/>
  <c r="BF466"/>
  <c r="BF472"/>
  <c r="BF474"/>
  <c r="BF485"/>
  <c r="BF507"/>
  <c r="BF553"/>
  <c r="BF620"/>
  <c r="BF627"/>
  <c r="BF651"/>
  <c r="BF665"/>
  <c r="BF732"/>
  <c i="1" r="BC55"/>
  <c i="2" r="E48"/>
  <c r="F94"/>
  <c r="BF155"/>
  <c r="BF218"/>
  <c r="BF255"/>
  <c r="BF261"/>
  <c r="BF295"/>
  <c r="BF311"/>
  <c r="BF367"/>
  <c r="BF399"/>
  <c r="BF410"/>
  <c r="BF449"/>
  <c r="BF469"/>
  <c r="BF481"/>
  <c r="BF510"/>
  <c r="BF531"/>
  <c r="BF573"/>
  <c r="BF634"/>
  <c i="1" r="AV55"/>
  <c i="2" r="BF541"/>
  <c r="BF616"/>
  <c r="BF695"/>
  <c r="BF101"/>
  <c r="BF118"/>
  <c r="BF148"/>
  <c r="BF172"/>
  <c r="BF247"/>
  <c r="BF251"/>
  <c r="BF264"/>
  <c r="BF272"/>
  <c r="BF286"/>
  <c r="BF314"/>
  <c r="BF320"/>
  <c r="BF414"/>
  <c r="BF419"/>
  <c r="BF427"/>
  <c r="BF432"/>
  <c r="BF434"/>
  <c r="BF446"/>
  <c r="BF452"/>
  <c r="BF460"/>
  <c r="BF500"/>
  <c r="BF505"/>
  <c r="BF526"/>
  <c r="BF547"/>
  <c r="BF570"/>
  <c r="BF587"/>
  <c r="BF590"/>
  <c r="BF658"/>
  <c r="BF668"/>
  <c r="BF671"/>
  <c r="BF747"/>
  <c i="1" r="AZ55"/>
  <c i="2" r="BF125"/>
  <c r="BF152"/>
  <c r="BF203"/>
  <c r="BF221"/>
  <c r="BF258"/>
  <c r="BF278"/>
  <c r="BF282"/>
  <c r="BF289"/>
  <c r="BF317"/>
  <c r="BF347"/>
  <c r="BF382"/>
  <c r="BF397"/>
  <c r="BF429"/>
  <c r="BF437"/>
  <c r="BF443"/>
  <c r="BF477"/>
  <c r="BF537"/>
  <c r="BF567"/>
  <c r="BF600"/>
  <c r="BF613"/>
  <c r="BF641"/>
  <c r="BF661"/>
  <c r="BF698"/>
  <c r="BF189"/>
  <c r="BF193"/>
  <c r="BF199"/>
  <c r="BF224"/>
  <c r="BF734"/>
  <c i="1" r="BD55"/>
  <c i="5" r="J33"/>
  <c i="1" r="AV58"/>
  <c i="5" r="F37"/>
  <c i="1" r="BD58"/>
  <c i="7" r="J33"/>
  <c i="1" r="AV60"/>
  <c i="8" r="F37"/>
  <c i="1" r="BD61"/>
  <c i="3" r="F35"/>
  <c i="1" r="BB56"/>
  <c i="8" r="J33"/>
  <c i="1" r="AV61"/>
  <c i="5" r="F33"/>
  <c i="1" r="AZ58"/>
  <c i="7" r="F37"/>
  <c i="1" r="BD60"/>
  <c i="6" r="F33"/>
  <c i="1" r="AZ59"/>
  <c i="3" r="F36"/>
  <c i="1" r="BC56"/>
  <c i="6" r="J33"/>
  <c i="1" r="AV59"/>
  <c i="3" r="F37"/>
  <c i="1" r="BD56"/>
  <c i="4" r="F37"/>
  <c i="1" r="BD57"/>
  <c i="4" r="F35"/>
  <c i="1" r="BB57"/>
  <c i="7" r="F35"/>
  <c i="1" r="BB60"/>
  <c i="3" r="J33"/>
  <c i="1" r="AV56"/>
  <c i="6" r="J30"/>
  <c i="4" r="F36"/>
  <c i="1" r="BC57"/>
  <c i="7" r="F36"/>
  <c i="1" r="BC60"/>
  <c i="6" r="F36"/>
  <c i="1" r="BC59"/>
  <c i="4" r="J33"/>
  <c i="1" r="AV57"/>
  <c i="5" r="F36"/>
  <c i="1" r="BC58"/>
  <c i="8" r="F35"/>
  <c i="1" r="BB61"/>
  <c i="8" r="F36"/>
  <c i="1" r="BC61"/>
  <c i="5" r="F35"/>
  <c i="1" r="BB58"/>
  <c i="7" r="F33"/>
  <c i="1" r="AZ60"/>
  <c i="4" r="F33"/>
  <c i="1" r="AZ57"/>
  <c i="8" r="F33"/>
  <c i="1" r="AZ61"/>
  <c i="3" r="F33"/>
  <c i="1" r="AZ56"/>
  <c i="6" r="F37"/>
  <c i="1" r="BD59"/>
  <c i="6" r="F35"/>
  <c i="1" r="BB59"/>
  <c i="7" l="1" r="T91"/>
  <c i="3" r="R99"/>
  <c i="6" r="R128"/>
  <c i="2" r="T235"/>
  <c r="T98"/>
  <c r="R99"/>
  <c i="7" r="R214"/>
  <c r="R90"/>
  <c i="2" r="BK99"/>
  <c r="J99"/>
  <c r="J60"/>
  <c i="6" r="R89"/>
  <c r="R88"/>
  <c i="3" r="P235"/>
  <c i="4" r="T87"/>
  <c r="T86"/>
  <c i="3" r="BK235"/>
  <c r="J235"/>
  <c r="J66"/>
  <c r="P99"/>
  <c i="4" r="R87"/>
  <c r="R86"/>
  <c i="2" r="P235"/>
  <c r="P98"/>
  <c i="1" r="AU55"/>
  <c i="7" r="T214"/>
  <c r="T90"/>
  <c i="5" r="R87"/>
  <c r="R86"/>
  <c i="4" r="P87"/>
  <c r="P86"/>
  <c i="1" r="AU57"/>
  <c i="6" r="T89"/>
  <c r="T88"/>
  <c i="5" r="P87"/>
  <c r="P86"/>
  <c i="1" r="AU58"/>
  <c i="7" r="P214"/>
  <c r="P90"/>
  <c i="1" r="AU60"/>
  <c i="3" r="R235"/>
  <c r="R98"/>
  <c i="2" r="R235"/>
  <c r="R98"/>
  <c i="5" r="T87"/>
  <c r="T86"/>
  <c r="BK87"/>
  <c r="J87"/>
  <c r="J60"/>
  <c i="6" r="P89"/>
  <c r="P88"/>
  <c i="1" r="AU59"/>
  <c i="6" r="P128"/>
  <c i="3" r="T235"/>
  <c r="T98"/>
  <c i="7" r="BK91"/>
  <c r="J91"/>
  <c r="J60"/>
  <c r="BK214"/>
  <c r="J214"/>
  <c r="J66"/>
  <c i="8" r="J86"/>
  <c r="J61"/>
  <c r="BK90"/>
  <c r="J90"/>
  <c r="J62"/>
  <c i="1" r="AG59"/>
  <c i="6" r="J59"/>
  <c r="J89"/>
  <c r="J60"/>
  <c i="4" r="BK86"/>
  <c r="J86"/>
  <c i="3" r="BK98"/>
  <c r="J98"/>
  <c r="J59"/>
  <c i="2" r="BK98"/>
  <c r="J98"/>
  <c i="4" r="F34"/>
  <c i="1" r="BA57"/>
  <c i="2" r="J30"/>
  <c i="1" r="AG55"/>
  <c i="8" r="J34"/>
  <c i="1" r="AW61"/>
  <c r="AT61"/>
  <c i="5" r="J34"/>
  <c i="1" r="AW58"/>
  <c r="AT58"/>
  <c i="4" r="J34"/>
  <c i="1" r="AW57"/>
  <c r="AT57"/>
  <c i="7" r="F34"/>
  <c i="1" r="BA60"/>
  <c r="BD54"/>
  <c r="W33"/>
  <c i="3" r="J34"/>
  <c i="1" r="AW56"/>
  <c r="AT56"/>
  <c i="3" r="F34"/>
  <c i="1" r="BA56"/>
  <c r="BC54"/>
  <c r="AY54"/>
  <c i="4" r="J30"/>
  <c i="1" r="AG57"/>
  <c i="2" r="J34"/>
  <c i="1" r="AW55"/>
  <c r="AT55"/>
  <c r="AZ54"/>
  <c r="AV54"/>
  <c r="AK29"/>
  <c i="6" r="F34"/>
  <c i="1" r="BA59"/>
  <c i="5" r="F34"/>
  <c i="1" r="BA58"/>
  <c r="BB54"/>
  <c r="AX54"/>
  <c i="2" r="F34"/>
  <c i="1" r="BA55"/>
  <c i="6" r="J34"/>
  <c i="1" r="AW59"/>
  <c r="AT59"/>
  <c r="AN59"/>
  <c i="7" r="J34"/>
  <c i="1" r="AW60"/>
  <c r="AT60"/>
  <c i="8" r="F34"/>
  <c i="1" r="BA61"/>
  <c i="3" l="1" r="P98"/>
  <c i="1" r="AU56"/>
  <c i="8" r="BK84"/>
  <c r="J84"/>
  <c r="J59"/>
  <c i="5" r="BK86"/>
  <c r="J86"/>
  <c r="J59"/>
  <c i="7" r="BK90"/>
  <c r="J90"/>
  <c i="6" r="J39"/>
  <c i="1" r="AN57"/>
  <c i="4" r="J59"/>
  <c r="J39"/>
  <c i="1" r="AN55"/>
  <c i="2" r="J59"/>
  <c r="J39"/>
  <c i="7" r="J30"/>
  <c i="1" r="AG60"/>
  <c r="W31"/>
  <c r="AU54"/>
  <c r="W32"/>
  <c r="W29"/>
  <c r="BA54"/>
  <c r="AW54"/>
  <c r="AK30"/>
  <c i="3" r="J30"/>
  <c i="1" r="AG56"/>
  <c r="AN56"/>
  <c i="7" l="1" r="J39"/>
  <c r="J59"/>
  <c i="3" r="J39"/>
  <c i="1" r="AN60"/>
  <c i="8" r="J30"/>
  <c i="1" r="AG61"/>
  <c i="5" r="J30"/>
  <c i="1" r="AG58"/>
  <c r="AN58"/>
  <c r="W30"/>
  <c r="AT54"/>
  <c i="5" l="1" r="J39"/>
  <c i="8" r="J39"/>
  <c i="1" r="AN61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<sst xmlns="http://schemas.openxmlformats.org/spreadsheetml/2006/main">
  <si>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</si>
  <si>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</si>
  <si>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</si>
  <si>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</si>
  <si>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</si>
  <si>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{7b12482e-0851-4499-b07c-75987c9b5ff2}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</si>
  <si>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</si>
  <si>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</si>
  <si>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</si>
  <si>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</si>
  <si>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</si>
  <si>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</si>
  <si>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</si>
  <si>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</si>
  <si>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BH2024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</si>
  <si>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</si>
  <si>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</si>
  <si>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Oprava bytů výpravní budovy žst. SÁZAVA U ŽĎÁRU</t>
  </si>
  <si>
    <t>KSO:</t>
  </si>
  <si>
    <t/>
  </si>
  <si>
    <t>CC-CZ:</t>
  </si>
  <si>
    <t>Místo:</t>
  </si>
  <si>
    <t>Sázava u Žďáru, k. ú. Velká Losenice č. p. 281</t>
  </si>
  <si>
    <t>Datum:</t>
  </si>
  <si>
    <t>12. 12. 2024</t>
  </si>
  <si>
    <t>Zadavatel:</t>
  </si>
  <si>
    <t>IČ:</t>
  </si>
  <si>
    <t xml:space="preserve"> </t>
  </si>
  <si>
    <t>DIČ:</t>
  </si>
  <si>
    <t>Účastník: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</si>
  <si>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</si>
  <si>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</si>
  <si>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</si>
  <si>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</si>
  <si>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</si>
  <si>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</si>
  <si>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</si>
  <si>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</si>
  <si>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</si>
  <si>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</si>
  <si>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</si>
  <si>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</si>
  <si>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</si>
  <si>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</si>
  <si>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</si>
  <si>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</si>
  <si>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</si>
  <si>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</si>
  <si>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</si>
  <si>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</si>
  <si>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</si>
  <si>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</si>
  <si>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</si>
  <si>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</si>
  <si>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</si>
  <si>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</si>
  <si>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</si>
  <si>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</si>
  <si>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</si>
  <si>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</si>
  <si>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</si>
  <si>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</si>
  <si>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</si>
  <si>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</si>
  <si>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</si>
  <si>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</si>
  <si>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</si>
  <si>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</si>
  <si>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</si>
  <si>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</si>
  <si>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</si>
  <si>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</si>
  <si>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</si>
  <si>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</si>
  <si>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</si>
  <si>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</si>
  <si>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byt 01</t>
  </si>
  <si>
    <t>STA</t>
  </si>
  <si>
    <t>1</t>
  </si>
  <si>
    <t>{c8b08738-3ae2-4485-a0a8-1c9b29268153}</t>
  </si>
  <si>
    <t>02</t>
  </si>
  <si>
    <t>byt 02</t>
  </si>
  <si>
    <t>{ce16ddf5-16e4-4547-a555-b54366baab26}</t>
  </si>
  <si>
    <t>03</t>
  </si>
  <si>
    <t>byt 01 vnitřní elektroinstalace</t>
  </si>
  <si>
    <t>{5e812f5d-a4a8-410f-881a-dcfe4c60e550}</t>
  </si>
  <si>
    <t>04</t>
  </si>
  <si>
    <t>byt 02 vnitřní elektroinstalace</t>
  </si>
  <si>
    <t>{bb71c60c-63c1-4973-a20f-c48dd6ac20cf}</t>
  </si>
  <si>
    <t>05</t>
  </si>
  <si>
    <t>přívod elektro RB1 a RB 2 + rozváděč RHB + Domácí telefon</t>
  </si>
  <si>
    <t>{54d829cf-da48-47b0-a089-0062f90dfe85}</t>
  </si>
  <si>
    <t>06</t>
  </si>
  <si>
    <t>společné prostory - oprava povrchů</t>
  </si>
  <si>
    <t>{bc55884f-3fbc-413c-ba0f-edc8baf4f365}</t>
  </si>
  <si>
    <t>07</t>
  </si>
  <si>
    <t>VRN</t>
  </si>
  <si>
    <t>{603ba132-e1cd-4410-9f76-b11fe2bd8e07}</t>
  </si>
  <si>
    <t>KRYCÍ LIST SOUPISU PRACÍ</t>
  </si>
  <si>
    <t>Objekt:</t>
  </si>
  <si>
    <t>01 - byt 01</t>
  </si>
  <si>
    <t>Sázava u Žďáru, k. ú. Velká Losenice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</si>
  <si>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</si>
  <si>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</si>
  <si>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</si>
  <si>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</si>
  <si>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</si>
  <si>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</si>
  <si>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</si>
  <si>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</si>
  <si>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</si>
  <si>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</si>
  <si>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</si>
  <si>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</si>
  <si>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</si>
  <si>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</si>
  <si>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</si>
  <si>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741 - Elektroinstalace - silnoproud</t>
  </si>
  <si>
    <t xml:space="preserve">    751 - Vzduchotechnika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</si>
  <si>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</si>
  <si>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</si>
  <si>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</si>
  <si>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</si>
  <si>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</si>
  <si>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</si>
  <si>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</si>
  <si>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</si>
  <si>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</si>
  <si>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</si>
  <si>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</si>
  <si>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</si>
  <si>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</si>
  <si>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</si>
  <si>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</si>
  <si>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</si>
  <si>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</si>
  <si>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</si>
  <si>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</si>
  <si>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</si>
  <si>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</si>
  <si>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</si>
  <si>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</si>
  <si>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</si>
  <si>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</si>
  <si>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342272205</t>
  </si>
  <si>
    <t>Příčka z pórobetonových hladkých tvárnic na tenkovrstvou maltu tl 50 mm</t>
  </si>
  <si>
    <t>m2</t>
  </si>
  <si>
    <t>CS ÚRS 2025 01</t>
  </si>
  <si>
    <t>4</t>
  </si>
  <si>
    <t>2</t>
  </si>
  <si>
    <t>974568785</t>
  </si>
  <si>
    <t>PP</t>
  </si>
  <si>
    <t>Příčky z pórobetonových tvárnic hladkých na tenké maltové lože objemová hmotnost do 500 kg/m3, tloušťka příčky 50 mm</t>
  </si>
  <si>
    <t>Online PSC</t>
  </si>
  <si>
    <t>https://podminky.urs.cz/item/CS_URS_2025_01/342272205</t>
  </si>
  <si>
    <t>VV</t>
  </si>
  <si>
    <t>1,8*0,6"obezdění vany"</t>
  </si>
  <si>
    <t>6</t>
  </si>
  <si>
    <t>Úpravy povrchů, podlahy a osazování výplní</t>
  </si>
  <si>
    <t>611311131</t>
  </si>
  <si>
    <t>Vápenný štuk vnitřních rovných stropů tloušťky do 3 mm</t>
  </si>
  <si>
    <t>1320984659</t>
  </si>
  <si>
    <t>Vápenný štuk vnitřních ploch tloušťky do 3 mm vodorovných konstrukcí stropů rovných</t>
  </si>
  <si>
    <t>https://podminky.urs.cz/item/CS_URS_2025_01/611311131</t>
  </si>
  <si>
    <t>9,47"místnost 309"</t>
  </si>
  <si>
    <t>1,33"místnost 310-obklad"</t>
  </si>
  <si>
    <t>14,51"místnost 311"</t>
  </si>
  <si>
    <t>1,27"místnost 312"</t>
  </si>
  <si>
    <t>21,62"místnost 313"</t>
  </si>
  <si>
    <t>3,34"místnost 314"</t>
  </si>
  <si>
    <t>15,13"místnost 315"</t>
  </si>
  <si>
    <t>8,57"místnost 316"</t>
  </si>
  <si>
    <t>Součet</t>
  </si>
  <si>
    <t>612135101</t>
  </si>
  <si>
    <t>Hrubá výplň rýh ve stěnách maltou jakékoli šířky rýhy</t>
  </si>
  <si>
    <t>-1858853128</t>
  </si>
  <si>
    <t>Hrubá výplň rýh maltou jakékoli šířky rýhy ve stěnách</t>
  </si>
  <si>
    <t>https://podminky.urs.cz/item/CS_URS_2025_01/612135101</t>
  </si>
  <si>
    <t>(10,9+3,5)*0,07"po rýha 7 cm"</t>
  </si>
  <si>
    <t>6*0,1"po rýhy 10 cm"</t>
  </si>
  <si>
    <t>5,1*0,2"po rýhy 20 cm"</t>
  </si>
  <si>
    <t>612311131</t>
  </si>
  <si>
    <t>Vápenný štuk vnitřních stěn tloušťky do 3 mm</t>
  </si>
  <si>
    <t>-1910369071</t>
  </si>
  <si>
    <t>Vápenný štuk vnitřních ploch tloušťky do 3 mm svislých konstrukcí stěn</t>
  </si>
  <si>
    <t>https://podminky.urs.cz/item/CS_URS_2025_01/612311131</t>
  </si>
  <si>
    <t>(1,9+4,15+2,9+1,8+1,0+2,35)*2,7"místnost 309"</t>
  </si>
  <si>
    <t>(1,475*2+0,9*2)*(2,7-1,8)"místnost 310-obklad"</t>
  </si>
  <si>
    <t>(3,425+4,7+2,165+1,2+1,260+3,5)*2,7"místnost 311"</t>
  </si>
  <si>
    <t>-(1,5*(1,26+3,5+2,0))"obklad kuch linky v 311"</t>
  </si>
  <si>
    <t>(1,1*2+1,6*2)*2,7"místnost 312"</t>
  </si>
  <si>
    <t>(3,8*2+5,7*2)*2,7"místnost 313"</t>
  </si>
  <si>
    <t>(1,8*2+1,9*2)*(2,7-1,7)"místnost 314-obklad"</t>
  </si>
  <si>
    <t>(3,7*2+4,1*2)*2,7"místnost 315"</t>
  </si>
  <si>
    <t>(2,1*2+4,1*2)*2,7"místnost 316"</t>
  </si>
  <si>
    <t>5</t>
  </si>
  <si>
    <t>612325302</t>
  </si>
  <si>
    <t>Vápenocementová štuková omítka ostění nebo nadpraží</t>
  </si>
  <si>
    <t>-1058291323</t>
  </si>
  <si>
    <t>Vápenocementová omítka ostění nebo nadpraží štuková dvouvrstvá</t>
  </si>
  <si>
    <t>https://podminky.urs.cz/item/CS_URS_2025_01/612325302</t>
  </si>
  <si>
    <t>"O4"5*2*1,5*0,2</t>
  </si>
  <si>
    <t>"O5"1*2*0,6*0,2</t>
  </si>
  <si>
    <t>"O6"1*2*0,6*0,2</t>
  </si>
  <si>
    <t>"O4"5*1,5*0,2</t>
  </si>
  <si>
    <t>"O5"1*1,2*0,2</t>
  </si>
  <si>
    <t>"O6"1*0,6*0,2</t>
  </si>
  <si>
    <t>622143004</t>
  </si>
  <si>
    <t>Montáž omítkových samolepících začišťovacích profilů pro spojení s okenním rámem</t>
  </si>
  <si>
    <t>m</t>
  </si>
  <si>
    <t>1780653860</t>
  </si>
  <si>
    <t>Montáž omítkových profilů plastových, pozinkovaných nebo dřevěných upevněných vtlačením do podkladní vrstvy nebo přibitím začišťovacích samolepících pro vytvoření dilatujícího spoje s okenním rámem</t>
  </si>
  <si>
    <t>https://podminky.urs.cz/item/CS_URS_2025_01/622143004</t>
  </si>
  <si>
    <t>5*(1,5+1,5*2)+0,6*2+1,2+0,6*3</t>
  </si>
  <si>
    <t>7</t>
  </si>
  <si>
    <t>M</t>
  </si>
  <si>
    <t>28341034</t>
  </si>
  <si>
    <t>profil napojovací okenní PVC se zdvojenou výztužnou tkaninou</t>
  </si>
  <si>
    <t>8</t>
  </si>
  <si>
    <t>470752889</t>
  </si>
  <si>
    <t>26,7*1,05 'Přepočtené koeficientem množství</t>
  </si>
  <si>
    <t>624635201</t>
  </si>
  <si>
    <t>Akrylátový penetrační nátěr spáry průřezu do 200 mm2</t>
  </si>
  <si>
    <t>-110085992</t>
  </si>
  <si>
    <t>Úpravy vnějších vodorovných a svislých spár obvodového pláště z panelových dílců penetrační nátěr spáry akrylátový, průřezu tmeleného profilu do 200 mm2</t>
  </si>
  <si>
    <t>https://podminky.urs.cz/item/CS_URS_2025_01/624635201</t>
  </si>
  <si>
    <t>"tmelení spáry mezi novou výplní stavebního otvoru a stávající venkovní špaletou/nadpražím KZS"</t>
  </si>
  <si>
    <t>"O4"1,5*2+1,5*5</t>
  </si>
  <si>
    <t>"O5"1,2*2+0,6*1</t>
  </si>
  <si>
    <t>"O6"0,6*2+0,6*1</t>
  </si>
  <si>
    <t>9</t>
  </si>
  <si>
    <t>Ostatní konstrukce a práce, bourání</t>
  </si>
  <si>
    <t>945412112</t>
  </si>
  <si>
    <t>Teleskopická hydraulická montážní plošina výška zdvihu do 21 m</t>
  </si>
  <si>
    <t>den</t>
  </si>
  <si>
    <t>-2065422567</t>
  </si>
  <si>
    <t>Teleskopická hydraulická montážní plošina na samohybném podvozku, s otočným košem výšky zdvihu do 21 m</t>
  </si>
  <si>
    <t>https://podminky.urs.cz/item/CS_URS_2025_01/945412112</t>
  </si>
  <si>
    <t>2,5"prostup VZT fasádou - práce z venkovní strany"</t>
  </si>
  <si>
    <t>10</t>
  </si>
  <si>
    <t>968082015</t>
  </si>
  <si>
    <t>Vybourání plastových rámů oken včetně křídel plochy do 1 m2</t>
  </si>
  <si>
    <t>-443772930</t>
  </si>
  <si>
    <t>Vybourání plastových rámů oken s křídly, dveřních zárubní, vrat rámu oken s křídly, plochy do 1 m2</t>
  </si>
  <si>
    <t>https://podminky.urs.cz/item/CS_URS_2025_01/968082015</t>
  </si>
  <si>
    <t>1,2*0,6+0,6*0,6"O5+O6"</t>
  </si>
  <si>
    <t>11</t>
  </si>
  <si>
    <t>968082016</t>
  </si>
  <si>
    <t>Vybourání plastových rámů oken včetně křídel plochy přes 1 do 2 m2</t>
  </si>
  <si>
    <t>-1481110390</t>
  </si>
  <si>
    <t>Vybourání plastových rámů oken s křídly, dveřních zárubní, vrat rámu oken s křídly, plochy přes 1 do 2 m2</t>
  </si>
  <si>
    <t>https://podminky.urs.cz/item/CS_URS_2025_01/968082016</t>
  </si>
  <si>
    <t>5*1,5*1,5"O4"</t>
  </si>
  <si>
    <t>974031132</t>
  </si>
  <si>
    <t>Vysekání rýh ve zdivu cihelném hl do 50 mm š do 70 mm</t>
  </si>
  <si>
    <t>2101260659</t>
  </si>
  <si>
    <t>Vysekání rýh ve zdivu cihelném na maltu vápennou nebo vápenocementovou do hl. 50 mm a šířky do 70 mm</t>
  </si>
  <si>
    <t>https://podminky.urs.cz/item/CS_URS_2025_01/974031132</t>
  </si>
  <si>
    <t>1,2"místnost 302 voda"</t>
  </si>
  <si>
    <t>1,5+4,5"místnost 303 voda"</t>
  </si>
  <si>
    <t>2,5+1,2"místnost 306 voda"</t>
  </si>
  <si>
    <t>13</t>
  </si>
  <si>
    <t>974031133</t>
  </si>
  <si>
    <t>Vysekání rýh ve zdivu cihelném hl do 50 mm š do 100 mm</t>
  </si>
  <si>
    <t>667307606</t>
  </si>
  <si>
    <t>Vysekání rýh ve zdivu cihelném na maltu vápennou nebo vápenocementovou do hl. 50 mm a šířky do 100 mm</t>
  </si>
  <si>
    <t>https://podminky.urs.cz/item/CS_URS_2025_01/974031133</t>
  </si>
  <si>
    <t>4"místnost 303 odpad"</t>
  </si>
  <si>
    <t>2"místnost 306 odpad"</t>
  </si>
  <si>
    <t>14</t>
  </si>
  <si>
    <t>974031135</t>
  </si>
  <si>
    <t>Vysekání rýh ve zdivu cihelném hl do 50 mm š do 200 mm</t>
  </si>
  <si>
    <t>689256633</t>
  </si>
  <si>
    <t>Vysekání rýh ve zdivu cihelném na maltu vápennou nebo vápenocementovou do hl. 50 mm a šířky do 200 mm</t>
  </si>
  <si>
    <t>https://podminky.urs.cz/item/CS_URS_2025_01/974031135</t>
  </si>
  <si>
    <t>2,55*2"stupačky 302 a 306"</t>
  </si>
  <si>
    <t>15</t>
  </si>
  <si>
    <t>974031142</t>
  </si>
  <si>
    <t>Vysekání rýh ve zdivu cihelném hl do 70 mm š do 70 mm</t>
  </si>
  <si>
    <t>-1003046855</t>
  </si>
  <si>
    <t>Vysekání rýh ve zdivu cihelném na maltu vápennou nebo vápenocementovou do hl. 70 mm a šířky do 70 mm</t>
  </si>
  <si>
    <t>https://podminky.urs.cz/item/CS_URS_2025_01/974031142</t>
  </si>
  <si>
    <t>1,5"místnost 303 kanalizace"</t>
  </si>
  <si>
    <t>2"místnost 306 kanalizace"</t>
  </si>
  <si>
    <t>16</t>
  </si>
  <si>
    <t>977151119</t>
  </si>
  <si>
    <t>Jádrové vrty diamantovými korunkami do stavebních materiálů D přes 100 do 110 mm</t>
  </si>
  <si>
    <t>-1474555173</t>
  </si>
  <si>
    <t>Jádrové vrty diamantovými korunkami do stavebních materiálů (železobetonu, betonu, cihel, obkladů, dlažeb, kamene) průměru přes 100 do 110 mm</t>
  </si>
  <si>
    <t>https://podminky.urs.cz/item/CS_URS_2025_01/977151119</t>
  </si>
  <si>
    <t>0,5+0,1"prostup pro VZT potrubí id digestoře</t>
  </si>
  <si>
    <t>17</t>
  </si>
  <si>
    <t>978011191</t>
  </si>
  <si>
    <t>Otlučení (osekání) vnitřní vápenné nebo vápenocementové omítky stropů v rozsahu přes 50 do 100 %</t>
  </si>
  <si>
    <t>1382572439</t>
  </si>
  <si>
    <t>Otlučení vápenných nebo vápenocementových omítek vnitřních ploch stropů, v rozsahu přes 50 do 100 %</t>
  </si>
  <si>
    <t>https://podminky.urs.cz/item/CS_URS_2025_01/978011191</t>
  </si>
  <si>
    <t>18</t>
  </si>
  <si>
    <t>978013191</t>
  </si>
  <si>
    <t>Otlučení (osekání) vnitřní vápenné nebo vápenocementové omítky stěn v rozsahu přes 50 do 100 %</t>
  </si>
  <si>
    <t>-1043410709</t>
  </si>
  <si>
    <t>Otlučení vápenných nebo vápenocementových omítek vnitřních ploch stěn s vyškrabáním spar, s očištěním zdiva, v rozsahu přes 50 do 100 %</t>
  </si>
  <si>
    <t>https://podminky.urs.cz/item/CS_URS_2025_01/978013191</t>
  </si>
  <si>
    <t>997</t>
  </si>
  <si>
    <t>Doprava suti a vybouraných hmot</t>
  </si>
  <si>
    <t>19</t>
  </si>
  <si>
    <t>997013213</t>
  </si>
  <si>
    <t>Vnitrostaveništní doprava suti a vybouraných hmot pro budovy v přes 9 do 12 m ručně</t>
  </si>
  <si>
    <t>t</t>
  </si>
  <si>
    <t>941032723</t>
  </si>
  <si>
    <t>Vnitrostaveništní doprava suti a vybouraných hmot vodorovně do 50 m s naložením ručně pro budovy a haly výšky přes 9 do 12 m</t>
  </si>
  <si>
    <t>https://podminky.urs.cz/item/CS_URS_2025_01/997013213</t>
  </si>
  <si>
    <t>20</t>
  </si>
  <si>
    <t>997013501</t>
  </si>
  <si>
    <t>Odvoz suti a vybouraných hmot na skládku nebo meziskládku do 1 km se složením</t>
  </si>
  <si>
    <t>-374761705</t>
  </si>
  <si>
    <t>Odvoz suti a vybouraných hmot na skládku nebo meziskládku se složením, na vzdálenost do 1 km</t>
  </si>
  <si>
    <t>https://podminky.urs.cz/item/CS_URS_2025_01/997013501</t>
  </si>
  <si>
    <t>997013509</t>
  </si>
  <si>
    <t>Příplatek k odvozu suti a vybouraných hmot na skládku ZKD 1 km přes 1 km</t>
  </si>
  <si>
    <t>865232328</t>
  </si>
  <si>
    <t>Odvoz suti a vybouraných hmot na skládku nebo meziskládku se složením, na vzdálenost Příplatek k ceně za každý další započatý 1 km přes 1 km</t>
  </si>
  <si>
    <t>https://podminky.urs.cz/item/CS_URS_2025_01/997013509</t>
  </si>
  <si>
    <t>3,35*15 'Přepočtené koeficientem množství</t>
  </si>
  <si>
    <t>22</t>
  </si>
  <si>
    <t>997013631</t>
  </si>
  <si>
    <t>Poplatek za uložení na skládce (skládkovné) stavebního odpadu směsného kód odpadu 17 09 04</t>
  </si>
  <si>
    <t>-1161893635</t>
  </si>
  <si>
    <t>Poplatek za uložení stavebního odpadu na skládce (skládkovné) směsného stavebního a demoličního zatříděného do Katalogu odpadů pod kódem 17 09 04</t>
  </si>
  <si>
    <t>https://podminky.urs.cz/item/CS_URS_2025_01/997013631</t>
  </si>
  <si>
    <t>998</t>
  </si>
  <si>
    <t>Přesun hmot</t>
  </si>
  <si>
    <t>23</t>
  </si>
  <si>
    <t>998018002</t>
  </si>
  <si>
    <t>Přesun hmot pro budovy ruční pro budovy v přes 6 do 12 m</t>
  </si>
  <si>
    <t>2146059847</t>
  </si>
  <si>
    <t>Přesun hmot pro budovy občanské výstavby, bydlení, výrobu a služby ruční (bez užití mechanizace) vodorovná dopravní vzdálenost do 100 m pro budovy s jakoukoliv nosnou konstrukcí výšky přes 6 do 12 m</t>
  </si>
  <si>
    <t>https://podminky.urs.cz/item/CS_URS_2025_01/998018002</t>
  </si>
  <si>
    <t>PSV</t>
  </si>
  <si>
    <t>Práce a dodávky PSV</t>
  </si>
  <si>
    <t>711</t>
  </si>
  <si>
    <t>Izolace proti vodě, vlhkosti a plynům</t>
  </si>
  <si>
    <t>24</t>
  </si>
  <si>
    <t>711111052</t>
  </si>
  <si>
    <t>Provedení izolace proti zemní vlhkosti vodorovné za studena 2x nátěr tekutou lepenkou</t>
  </si>
  <si>
    <t>2053129041</t>
  </si>
  <si>
    <t>Provedení izolace proti zemní vlhkosti natěradly a tmely za studena na ploše vodorovné V dvojnásobným nátěrem tekutou lepenkou</t>
  </si>
  <si>
    <t>https://podminky.urs.cz/item/CS_URS_2025_01/711111052</t>
  </si>
  <si>
    <t>3,16"místnost 306 "</t>
  </si>
  <si>
    <t>1,33"místnost 302"</t>
  </si>
  <si>
    <t>25</t>
  </si>
  <si>
    <t>24551040</t>
  </si>
  <si>
    <t>stěrka hydroizolační dvousložková cemento-polymerová pod dlažbu</t>
  </si>
  <si>
    <t>kg</t>
  </si>
  <si>
    <t>32</t>
  </si>
  <si>
    <t>1205630298</t>
  </si>
  <si>
    <t>4,49*3 "Přepočtené koeficientem množství</t>
  </si>
  <si>
    <t>721</t>
  </si>
  <si>
    <t>Zdravotechnika - vnitřní kanalizace</t>
  </si>
  <si>
    <t>26</t>
  </si>
  <si>
    <t>721100906</t>
  </si>
  <si>
    <t>Přetěsnění potrubí hrdlového DN přes 100 do 200</t>
  </si>
  <si>
    <t>kus</t>
  </si>
  <si>
    <t>-949206813</t>
  </si>
  <si>
    <t>Opravy potrubí hrdlového přetěsnění hrdla odpadního potrubí přes 100 do DN 200</t>
  </si>
  <si>
    <t>https://podminky.urs.cz/item/CS_URS_2025_01/721100906</t>
  </si>
  <si>
    <t>2+2"stupaška 302 a 306 napojení nového potrubí"</t>
  </si>
  <si>
    <t>27</t>
  </si>
  <si>
    <t>721140802</t>
  </si>
  <si>
    <t>Demontáž potrubí litinové DN do 100</t>
  </si>
  <si>
    <t>130669207</t>
  </si>
  <si>
    <t>Demontáž potrubí z litinových trub odpadních nebo dešťových do DN 100</t>
  </si>
  <si>
    <t>https://podminky.urs.cz/item/CS_URS_2025_01/721140802</t>
  </si>
  <si>
    <t>3,5+0,5+5,25+1,2</t>
  </si>
  <si>
    <t>28</t>
  </si>
  <si>
    <t>721140806</t>
  </si>
  <si>
    <t>Demontáž potrubí litinové DN přes 100 do 200</t>
  </si>
  <si>
    <t>-351076188</t>
  </si>
  <si>
    <t>Demontáž potrubí z litinových trub odpadních nebo dešťových přes 100 do DN 200</t>
  </si>
  <si>
    <t>https://podminky.urs.cz/item/CS_URS_2025_01/721140806</t>
  </si>
  <si>
    <t>29</t>
  </si>
  <si>
    <t>721140915</t>
  </si>
  <si>
    <t>Potrubí litinové propojení potrubí DN 100</t>
  </si>
  <si>
    <t>738016327</t>
  </si>
  <si>
    <t>Opravy odpadního potrubí litinového propojení dosavadního potrubí DN 100</t>
  </si>
  <si>
    <t>https://podminky.urs.cz/item/CS_URS_2025_01/721140915</t>
  </si>
  <si>
    <t>30</t>
  </si>
  <si>
    <t>721140916</t>
  </si>
  <si>
    <t>Potrubí litinové propojení potrubí DN 125</t>
  </si>
  <si>
    <t>-886485073</t>
  </si>
  <si>
    <t>Opravy odpadního potrubí litinového propojení dosavadního potrubí DN 125</t>
  </si>
  <si>
    <t>https://podminky.urs.cz/item/CS_URS_2025_01/721140916</t>
  </si>
  <si>
    <t>31</t>
  </si>
  <si>
    <t>721174025</t>
  </si>
  <si>
    <t>Potrubí kanalizační z PP odpadní DN 110</t>
  </si>
  <si>
    <t>139595864</t>
  </si>
  <si>
    <t>Potrubí z trub polypropylenových odpadní (svislé) DN 110</t>
  </si>
  <si>
    <t>https://podminky.urs.cz/item/CS_URS_2025_01/721174025</t>
  </si>
  <si>
    <t>3,5"stoupací vedení koupelna 306"</t>
  </si>
  <si>
    <t>721174026</t>
  </si>
  <si>
    <t>Potrubí kanalizační z PP odpadní DN 125</t>
  </si>
  <si>
    <t>-332311267</t>
  </si>
  <si>
    <t>Potrubí z trub polypropylenových odpadní (svislé) DN 125</t>
  </si>
  <si>
    <t>https://podminky.urs.cz/item/CS_URS_2025_01/721174026</t>
  </si>
  <si>
    <t>4,2"vedení stoupací WC+kuchaně v 303"</t>
  </si>
  <si>
    <t>33</t>
  </si>
  <si>
    <t>721174043</t>
  </si>
  <si>
    <t>Potrubí kanalizační z PP připojovací DN 50</t>
  </si>
  <si>
    <t>-679894848</t>
  </si>
  <si>
    <t>Potrubí z trub polypropylenových připojovací DN 50</t>
  </si>
  <si>
    <t>https://podminky.urs.cz/item/CS_URS_2025_01/721174043</t>
  </si>
  <si>
    <t>1,5"místnost 303 pro myčku nádobí"</t>
  </si>
  <si>
    <t>2,5+1,2"místnost 306 pro pračku + umyvadlo"</t>
  </si>
  <si>
    <t>34</t>
  </si>
  <si>
    <t>721174044</t>
  </si>
  <si>
    <t>Potrubí kanalizační z PP připojovací DN 75</t>
  </si>
  <si>
    <t>-1702966287</t>
  </si>
  <si>
    <t>Potrubí z trub polypropylenových připojovací DN 75</t>
  </si>
  <si>
    <t>https://podminky.urs.cz/item/CS_URS_2025_01/721174044</t>
  </si>
  <si>
    <t>4,5+0,75"dřez z kuchyně 303+ vana 306"</t>
  </si>
  <si>
    <t>35</t>
  </si>
  <si>
    <t>721174045</t>
  </si>
  <si>
    <t>Potrubí kanalizační z PP připojovací DN 110</t>
  </si>
  <si>
    <t>1032728455</t>
  </si>
  <si>
    <t>Potrubí z trub polypropylenových připojovací DN 110</t>
  </si>
  <si>
    <t>https://podminky.urs.cz/item/CS_URS_2025_01/721174045</t>
  </si>
  <si>
    <t>0,5"WC 302"</t>
  </si>
  <si>
    <t>36</t>
  </si>
  <si>
    <t>721194105</t>
  </si>
  <si>
    <t>Vyvedení a upevnění odpadních výpustek DN 50</t>
  </si>
  <si>
    <t>915925143</t>
  </si>
  <si>
    <t>Vyměření přípojek na potrubí vyvedení a upevnění odpadních výpustek DN 50</t>
  </si>
  <si>
    <t>https://podminky.urs.cz/item/CS_URS_2025_01/721194105</t>
  </si>
  <si>
    <t>37</t>
  </si>
  <si>
    <t>721194107</t>
  </si>
  <si>
    <t>Vyvedení a upevnění odpadních výpustek DN 70</t>
  </si>
  <si>
    <t>96242187</t>
  </si>
  <si>
    <t>Vyměření přípojek na potrubí vyvedení a upevnění odpadních výpustek DN 70</t>
  </si>
  <si>
    <t>https://podminky.urs.cz/item/CS_URS_2025_01/721194107</t>
  </si>
  <si>
    <t>38</t>
  </si>
  <si>
    <t>721194109</t>
  </si>
  <si>
    <t>Vyvedení a upevnění odpadních výpustek DN 110</t>
  </si>
  <si>
    <t>-150110103</t>
  </si>
  <si>
    <t>Vyměření přípojek na potrubí vyvedení a upevnění odpadních výpustek DN 110</t>
  </si>
  <si>
    <t>https://podminky.urs.cz/item/CS_URS_2025_01/721194109</t>
  </si>
  <si>
    <t>39</t>
  </si>
  <si>
    <t>721220801</t>
  </si>
  <si>
    <t>Demontáž uzávěrek zápachových DN 70</t>
  </si>
  <si>
    <t>519770248</t>
  </si>
  <si>
    <t>Demontáž zápachových uzávěrek do DN 70</t>
  </si>
  <si>
    <t>https://podminky.urs.cz/item/CS_URS_2025_01/721220801</t>
  </si>
  <si>
    <t>1+1+1"umyvadlo + vana+dřez"</t>
  </si>
  <si>
    <t>40</t>
  </si>
  <si>
    <t>721229111</t>
  </si>
  <si>
    <t>Montáž zápachové uzávěrky pro pračku a myčku do DN 50 ostatní typ</t>
  </si>
  <si>
    <t>-193705143</t>
  </si>
  <si>
    <t>Zápachové uzávěrky montáž zápachových uzávěrek ostatních typů do DN 50</t>
  </si>
  <si>
    <t>https://podminky.urs.cz/item/CS_URS_2025_01/721229111</t>
  </si>
  <si>
    <t>41</t>
  </si>
  <si>
    <t>55161837</t>
  </si>
  <si>
    <t>uzávěrka zápachová pro pračku a myčku nástěnná PP-bílá DN 40</t>
  </si>
  <si>
    <t>-1342767674</t>
  </si>
  <si>
    <t>42</t>
  </si>
  <si>
    <t>721910912</t>
  </si>
  <si>
    <t>Pročištění odpadů svislých v jednom podlaží DN do 200</t>
  </si>
  <si>
    <t>-172210743</t>
  </si>
  <si>
    <t>Pročištění svislých odpadů v jednom podlaží do DN 200</t>
  </si>
  <si>
    <t>https://podminky.urs.cz/item/CS_URS_2025_01/721910912</t>
  </si>
  <si>
    <t>43</t>
  </si>
  <si>
    <t>998721102</t>
  </si>
  <si>
    <t>Přesun hmot tonážní pro vnitřní kanalizaci v objektech v přes 6 do 12 m</t>
  </si>
  <si>
    <t>26074890</t>
  </si>
  <si>
    <t>Přesun hmot pro vnitřní kanalizaci stanovený z hmotnosti přesunovaného materiálu vodorovná dopravní vzdálenost do 50 m základní v objektech výšky přes 6 do 12 m</t>
  </si>
  <si>
    <t>https://podminky.urs.cz/item/CS_URS_2025_01/998721102</t>
  </si>
  <si>
    <t>722</t>
  </si>
  <si>
    <t>Zdravotechnika - vnitřní vodovod</t>
  </si>
  <si>
    <t>44</t>
  </si>
  <si>
    <t>722130801</t>
  </si>
  <si>
    <t>Demontáž potrubí ocelové pozinkované závitové DN do 25</t>
  </si>
  <si>
    <t>1270722334</t>
  </si>
  <si>
    <t>Demontáž potrubí z ocelových trubek pozinkovaných závitových do DN 25</t>
  </si>
  <si>
    <t>https://podminky.urs.cz/item/CS_URS_2025_01/722130801</t>
  </si>
  <si>
    <t>45</t>
  </si>
  <si>
    <t>722130802</t>
  </si>
  <si>
    <t>Demontáž potrubí ocelové pozinkované závitové DN přes 25 do 40</t>
  </si>
  <si>
    <t>1380712606</t>
  </si>
  <si>
    <t>Demontáž potrubí z ocelových trubek pozinkovaných závitových přes 25 do DN 40</t>
  </si>
  <si>
    <t>https://podminky.urs.cz/item/CS_URS_2025_01/722130802</t>
  </si>
  <si>
    <t>46</t>
  </si>
  <si>
    <t>722130916</t>
  </si>
  <si>
    <t>Potrubí pozinkované závitové přeřezání ocelové trubky DN od 25 do 50</t>
  </si>
  <si>
    <t>-411724101</t>
  </si>
  <si>
    <t>Opravy vodovodního potrubí z ocelových trubek pozinkovaných závitových přeřezání ocelové trubky přes 25 do DN 50</t>
  </si>
  <si>
    <t>https://podminky.urs.cz/item/CS_URS_2025_01/722130916</t>
  </si>
  <si>
    <t>47</t>
  </si>
  <si>
    <t>722174001</t>
  </si>
  <si>
    <t>Potrubí vodovodní plastové PPR svar polyfúze PN 16 D 16x2,2 mm</t>
  </si>
  <si>
    <t>-130963509</t>
  </si>
  <si>
    <t>Potrubí z plastových trubek z polypropylenu PPR svařovaných polyfúzně PN 16 (SDR 7,4) D 16 x 2,2</t>
  </si>
  <si>
    <t>https://podminky.urs.cz/item/CS_URS_2025_01/722174001</t>
  </si>
  <si>
    <t>1,5"obnova WC 302"</t>
  </si>
  <si>
    <t>4,5*2"obnova kuchyně 303"</t>
  </si>
  <si>
    <t>2*(1,5+2,5)"obnova koupelna 306"</t>
  </si>
  <si>
    <t>2"místnost 306 pro pračku"</t>
  </si>
  <si>
    <t>48</t>
  </si>
  <si>
    <t>722174004</t>
  </si>
  <si>
    <t>Potrubí vodovodní plastové PPR svar polyfúze PN 16 D 32x4,4 mm</t>
  </si>
  <si>
    <t>706279176</t>
  </si>
  <si>
    <t>Potrubí z plastových trubek z polypropylenu PPR svařovaných polyfúzně PN 16 (SDR 7,4) D 32 x 4,4</t>
  </si>
  <si>
    <t>https://podminky.urs.cz/item/CS_URS_2025_01/722174004</t>
  </si>
  <si>
    <t>3*2*2"stupačky SV+TUV v 303 a 306"</t>
  </si>
  <si>
    <t>49</t>
  </si>
  <si>
    <t>722181211</t>
  </si>
  <si>
    <t>Ochrana vodovodního potrubí přilepenými termoizolačními trubicemi z PE tl do 6 mm DN do 22 mm</t>
  </si>
  <si>
    <t>733226086</t>
  </si>
  <si>
    <t>Ochrana potrubí termoizolačními trubicemi z pěnového polyetylenu PE přilepenými v příčných a podélných spojích, tloušťky izolace do 6 mm, vnitřního průměru izolace DN do 22 mm</t>
  </si>
  <si>
    <t>https://podminky.urs.cz/item/CS_URS_2025_01/722181211</t>
  </si>
  <si>
    <t>50</t>
  </si>
  <si>
    <t>722181213</t>
  </si>
  <si>
    <t>Ochrana vodovodního potrubí přilepenými termoizolačními trubicemi z PE tl do 6 mm DN přes 32 mm</t>
  </si>
  <si>
    <t>-260724967</t>
  </si>
  <si>
    <t>Ochrana potrubí termoizolačními trubicemi z pěnového polyetylenu PE přilepenými v příčných a podélných spojích, tloušťky izolace do 6 mm, vnitřního průměru izolace DN přes 32 mm</t>
  </si>
  <si>
    <t>https://podminky.urs.cz/item/CS_URS_2025_01/722181213</t>
  </si>
  <si>
    <t>51</t>
  </si>
  <si>
    <t>722181812</t>
  </si>
  <si>
    <t>Demontáž plstěných pásů z trub D do 50</t>
  </si>
  <si>
    <t>134229929</t>
  </si>
  <si>
    <t>Demontáž ochrany potrubí plstěných pásů z trub, průměru do 50 mm</t>
  </si>
  <si>
    <t>https://podminky.urs.cz/item/CS_URS_2025_01/722181812</t>
  </si>
  <si>
    <t>18,5+12</t>
  </si>
  <si>
    <t>52</t>
  </si>
  <si>
    <t>722190401</t>
  </si>
  <si>
    <t>Vyvedení a upevnění výpustku DN do 25</t>
  </si>
  <si>
    <t>1023305337</t>
  </si>
  <si>
    <t>Zřízení přípojek na potrubí vyvedení a upevnění výpustek do DN 25</t>
  </si>
  <si>
    <t>https://podminky.urs.cz/item/CS_URS_2025_01/722190401</t>
  </si>
  <si>
    <t>1+2+2</t>
  </si>
  <si>
    <t>53</t>
  </si>
  <si>
    <t>722190901</t>
  </si>
  <si>
    <t>Uzavření nebo otevření vodovodního potrubí při opravách</t>
  </si>
  <si>
    <t>-410392974</t>
  </si>
  <si>
    <t>Opravy ostatní uzavření nebo otevření vodovodního potrubí při opravách včetně vypuštění a napuštění</t>
  </si>
  <si>
    <t>https://podminky.urs.cz/item/CS_URS_2025_01/722190901</t>
  </si>
  <si>
    <t>54</t>
  </si>
  <si>
    <t>722290234</t>
  </si>
  <si>
    <t>Proplach a dezinfekce vodovodního potrubí DN do 80</t>
  </si>
  <si>
    <t>713306548</t>
  </si>
  <si>
    <t>Zkoušky, proplach a desinfekce vodovodního potrubí proplach a desinfekce vodovodního potrubí do DN 80</t>
  </si>
  <si>
    <t>https://podminky.urs.cz/item/CS_URS_2025_01/722290234</t>
  </si>
  <si>
    <t>12+22+4*(7,5)"nový materiál + vedení do kotelny stávající materiál"</t>
  </si>
  <si>
    <t>55</t>
  </si>
  <si>
    <t>998722102</t>
  </si>
  <si>
    <t>Přesun hmot tonážní pro vnitřní vodovod v objektech v přes 6 do 12 m</t>
  </si>
  <si>
    <t>-524116856</t>
  </si>
  <si>
    <t>Přesun hmot pro vnitřní vodovod stanovený z hmotnosti přesunovaného materiálu vodorovná dopravní vzdálenost do 50 m základní v objektech výšky přes 6 do 12 m</t>
  </si>
  <si>
    <t>https://podminky.urs.cz/item/CS_URS_2025_01/998722102</t>
  </si>
  <si>
    <t>725</t>
  </si>
  <si>
    <t>Zdravotechnika - zařizovací předměty</t>
  </si>
  <si>
    <t>56</t>
  </si>
  <si>
    <t>725110811</t>
  </si>
  <si>
    <t>Demontáž klozetů splachovacích s nádrží</t>
  </si>
  <si>
    <t>soubor</t>
  </si>
  <si>
    <t>331423247</t>
  </si>
  <si>
    <t>Demontáž klozetů splachovacíchch s nádrží nebo tlakovým splachovačem</t>
  </si>
  <si>
    <t>https://podminky.urs.cz/item/CS_URS_2025_01/725110811</t>
  </si>
  <si>
    <t>57</t>
  </si>
  <si>
    <t>725112171</t>
  </si>
  <si>
    <t>Kombi klozet s hlubokým splachováním odpad vodorovný</t>
  </si>
  <si>
    <t>-1038070186</t>
  </si>
  <si>
    <t>Zařízení záchodů kombi klozety s hlubokým splachováním odpad vodorovný</t>
  </si>
  <si>
    <t>https://podminky.urs.cz/item/CS_URS_2025_01/725112171</t>
  </si>
  <si>
    <t>58</t>
  </si>
  <si>
    <t>725210821</t>
  </si>
  <si>
    <t>Demontáž umyvadel bez výtokových armatur</t>
  </si>
  <si>
    <t>-1490479167</t>
  </si>
  <si>
    <t>Demontáž umyvadel bez výtokových armatur umyvadel</t>
  </si>
  <si>
    <t>https://podminky.urs.cz/item/CS_URS_2025_01/725210821</t>
  </si>
  <si>
    <t>59</t>
  </si>
  <si>
    <t>725211602</t>
  </si>
  <si>
    <t>Umyvadlo keramické bílé šířky 550 mm bez krytu na sifon připevněné na stěnu šrouby</t>
  </si>
  <si>
    <t>2019661265</t>
  </si>
  <si>
    <t>Umyvadla keramická bílá bez výtokových armatur připevněná na stěnu šrouby bez sloupu nebo krytu na sifon, šířka umyvadla 550 mm</t>
  </si>
  <si>
    <t>https://podminky.urs.cz/item/CS_URS_2025_01/725211602</t>
  </si>
  <si>
    <t>60</t>
  </si>
  <si>
    <t>725220842</t>
  </si>
  <si>
    <t>Demontáž van ocelových volně stojících</t>
  </si>
  <si>
    <t>-1031766871</t>
  </si>
  <si>
    <t>https://podminky.urs.cz/item/CS_URS_2025_01/725220842</t>
  </si>
  <si>
    <t>61</t>
  </si>
  <si>
    <t>725222116</t>
  </si>
  <si>
    <t>Vana bez armatur výtokových akrylátová se zápachovou uzávěrkou 1700x700 mm</t>
  </si>
  <si>
    <t>-283555835</t>
  </si>
  <si>
    <t>Vany bez výtokových armatur akrylátové se zápachovou uzávěrkou klasické 1700x700 mm</t>
  </si>
  <si>
    <t>https://podminky.urs.cz/item/CS_URS_2025_01/725222116</t>
  </si>
  <si>
    <t>62</t>
  </si>
  <si>
    <t>725310823</t>
  </si>
  <si>
    <t>Demontáž dřez jednoduchý vestavěný v kuchyňských sestavách bez výtokových armatur</t>
  </si>
  <si>
    <t>-1813543376</t>
  </si>
  <si>
    <t>Demontáž dřezů jednodílných bez výtokových armatur vestavěných v kuchyňských sestavách</t>
  </si>
  <si>
    <t>https://podminky.urs.cz/item/CS_URS_2025_01/725310823</t>
  </si>
  <si>
    <t>63</t>
  </si>
  <si>
    <t>725311131</t>
  </si>
  <si>
    <t>Dřez dvojitý nerezový se zápachovou uzávěrkou nástavný 800x600 mm</t>
  </si>
  <si>
    <t>506704452</t>
  </si>
  <si>
    <t>Dřezy bez výtokových armatur dvojité se zápachovou uzávěrkou nerezové nástavné 800x600 mm</t>
  </si>
  <si>
    <t>https://podminky.urs.cz/item/CS_URS_2025_01/725311131</t>
  </si>
  <si>
    <t>64</t>
  </si>
  <si>
    <t>725813112</t>
  </si>
  <si>
    <t>Ventil rohový pračkový G 3/4"</t>
  </si>
  <si>
    <t>790642003</t>
  </si>
  <si>
    <t>Ventily rohové bez připojovací trubičky nebo flexi hadičky pračkové G 3/4"</t>
  </si>
  <si>
    <t>https://podminky.urs.cz/item/CS_URS_2025_01/725813112</t>
  </si>
  <si>
    <t>65</t>
  </si>
  <si>
    <t>725821325</t>
  </si>
  <si>
    <t>Baterie dřezová stojánková páková s otáčivým kulatým ústím a délkou ramínka 220 mm</t>
  </si>
  <si>
    <t>-1844062278</t>
  </si>
  <si>
    <t>Baterie dřezové stojánkové pákové s otáčivým ústím a délkou ramínka 220 mm</t>
  </si>
  <si>
    <t>https://podminky.urs.cz/item/CS_URS_2025_01/725821325</t>
  </si>
  <si>
    <t>66</t>
  </si>
  <si>
    <t>725822613</t>
  </si>
  <si>
    <t>Baterie umyvadlová stojánková páková s výpustí</t>
  </si>
  <si>
    <t>-312745200</t>
  </si>
  <si>
    <t>Baterie umyvadlové stojánkové pákové s výpustí</t>
  </si>
  <si>
    <t>https://podminky.urs.cz/item/CS_URS_2025_01/725822613</t>
  </si>
  <si>
    <t>67</t>
  </si>
  <si>
    <t>725831332</t>
  </si>
  <si>
    <t>Baterie vanová stojánková páková s automatickým přepínačem</t>
  </si>
  <si>
    <t>-554463731</t>
  </si>
  <si>
    <t>Baterie vanové stojánkové pákové s automatickým přepínačem</t>
  </si>
  <si>
    <t>https://podminky.urs.cz/item/CS_URS_2025_01/725831332</t>
  </si>
  <si>
    <t>68</t>
  </si>
  <si>
    <t>725839102</t>
  </si>
  <si>
    <t>Montáž baterie vanové nástěnné G 3/4" ostatní typ</t>
  </si>
  <si>
    <t>-1446259471</t>
  </si>
  <si>
    <t>Baterie vanové montáž ostatních typů nástěnných nebo stojánkových G 3/4"</t>
  </si>
  <si>
    <t>https://podminky.urs.cz/item/CS_URS_2025_01/725839102</t>
  </si>
  <si>
    <t>69</t>
  </si>
  <si>
    <t>55145403</t>
  </si>
  <si>
    <t>baterie sprchová s ruční sprchou 1/2"x150mm</t>
  </si>
  <si>
    <t>304516674</t>
  </si>
  <si>
    <t>70</t>
  </si>
  <si>
    <t>725861312</t>
  </si>
  <si>
    <t>Zápachová uzávěrka pro umyvadlo DN 40 podomítková</t>
  </si>
  <si>
    <t>1172468035</t>
  </si>
  <si>
    <t>Zápachové uzávěrky zařizovacích předmětů pro umyvadla podomítkové DN 40/50</t>
  </si>
  <si>
    <t>https://podminky.urs.cz/item/CS_URS_2025_01/725861312</t>
  </si>
  <si>
    <t>1"pro myčku místnost 303"</t>
  </si>
  <si>
    <t>1"pro pračku místnost 306"</t>
  </si>
  <si>
    <t>71</t>
  </si>
  <si>
    <t>725980123</t>
  </si>
  <si>
    <t>Dvířka 30/30</t>
  </si>
  <si>
    <t>-2092043961</t>
  </si>
  <si>
    <t>https://podminky.urs.cz/item/CS_URS_2025_01/725980123</t>
  </si>
  <si>
    <t>1"místnost 303 vana"</t>
  </si>
  <si>
    <t>741</t>
  </si>
  <si>
    <t>Elektroinstalace - silnoproud</t>
  </si>
  <si>
    <t>72</t>
  </si>
  <si>
    <t>741130001</t>
  </si>
  <si>
    <t>Ukončení vodič izolovaný do 2,5 mm2 v rozváděči nebo na přístroji</t>
  </si>
  <si>
    <t>1937396599</t>
  </si>
  <si>
    <t>Ukončení vodičů izolovaných s označením a zapojením v rozváděči nebo na přístroji, průřezu žíly do 2,5 mm2</t>
  </si>
  <si>
    <t>https://podminky.urs.cz/item/CS_URS_2025_01/741130001</t>
  </si>
  <si>
    <t>2*2</t>
  </si>
  <si>
    <t>73</t>
  </si>
  <si>
    <t>741331075</t>
  </si>
  <si>
    <t>Montáž termostatu pro prostředí normální se zapojením vodičů</t>
  </si>
  <si>
    <t>-488706519</t>
  </si>
  <si>
    <t>Montáž měřicích přístrojů se zapojením vodičů termostatu pro prostředí normální</t>
  </si>
  <si>
    <t>https://podminky.urs.cz/item/CS_URS_2025_01/741331075</t>
  </si>
  <si>
    <t>74</t>
  </si>
  <si>
    <t>40561110</t>
  </si>
  <si>
    <t>termostat prostorový</t>
  </si>
  <si>
    <t>-2126745054</t>
  </si>
  <si>
    <t>75</t>
  </si>
  <si>
    <t>741336875</t>
  </si>
  <si>
    <t>Demontáž termostatu</t>
  </si>
  <si>
    <t>748570196</t>
  </si>
  <si>
    <t>Demontáž měřicích přístrojů termostatu</t>
  </si>
  <si>
    <t>https://podminky.urs.cz/item/CS_URS_2025_01/741336875</t>
  </si>
  <si>
    <t>751</t>
  </si>
  <si>
    <t>Vzduchotechnika</t>
  </si>
  <si>
    <t>76</t>
  </si>
  <si>
    <t>751122071</t>
  </si>
  <si>
    <t>Montáž ventilátoru radiálního nízkotlakého podhledového protipožárního D do 100 mm</t>
  </si>
  <si>
    <t>-1451434024</t>
  </si>
  <si>
    <t>Montáž ventilátoru radiálního nízkotlakého podhledového protipožárního, průměru do 100 mm</t>
  </si>
  <si>
    <t>https://podminky.urs.cz/item/CS_URS_2025_01/751122071</t>
  </si>
  <si>
    <t>1"WC 302 do připraveného potrubí"</t>
  </si>
  <si>
    <t>77</t>
  </si>
  <si>
    <t>42914714</t>
  </si>
  <si>
    <t>ventilátor radiální nástěnný/podhledový materiál ABS bílý požární F90 horní vývod D 100mm</t>
  </si>
  <si>
    <t>-1590536144</t>
  </si>
  <si>
    <t>78</t>
  </si>
  <si>
    <t>751398041</t>
  </si>
  <si>
    <t>Montáž protidešťové žaluzie nebo žaluziové klapky na kruhové potrubí D do 300 mm</t>
  </si>
  <si>
    <t>-923405372</t>
  </si>
  <si>
    <t>Montáž ostatních zařízení protidešťové žaluzie nebo žaluziové klapky na kruhové potrubí, průměru do 300 mm</t>
  </si>
  <si>
    <t>https://podminky.urs.cz/item/CS_URS_2025_01/751398041</t>
  </si>
  <si>
    <t>79</t>
  </si>
  <si>
    <t>42972951</t>
  </si>
  <si>
    <t>žaluzie nerezová čtvercová 137x137mm pro potrubí D 100mm</t>
  </si>
  <si>
    <t>-1287302534</t>
  </si>
  <si>
    <t>80</t>
  </si>
  <si>
    <t>751398150</t>
  </si>
  <si>
    <t>Montáž nepožárního prostupu stěnou trubkou kruhovou kovovou D 100 mm</t>
  </si>
  <si>
    <t>946330541</t>
  </si>
  <si>
    <t>Montáž ostatních zařízení nepožárního prostupu stěnou trubkou kruhovou kovovou, průměru 100 mm</t>
  </si>
  <si>
    <t>https://podminky.urs.cz/item/CS_URS_2025_01/751398150</t>
  </si>
  <si>
    <t>81</t>
  </si>
  <si>
    <t>42975244</t>
  </si>
  <si>
    <t>příruba kruhová volná plastová D 110mm</t>
  </si>
  <si>
    <t>523350393</t>
  </si>
  <si>
    <t>82</t>
  </si>
  <si>
    <t>751525051</t>
  </si>
  <si>
    <t>Montáž potrubí plastového kruhového s přírubou D do 100 mm</t>
  </si>
  <si>
    <t>1478239359</t>
  </si>
  <si>
    <t>Montáž potrubí plastového kruhového s přírubou, průměru do 100 mm</t>
  </si>
  <si>
    <t>https://podminky.urs.cz/item/CS_URS_2025_01/751525051</t>
  </si>
  <si>
    <t>1,2+0,9+0,6"K DIGESTOŘI PŘES 304"</t>
  </si>
  <si>
    <t>83</t>
  </si>
  <si>
    <t>42981649</t>
  </si>
  <si>
    <t>trouba pevná PVC D 100mm do 45°C</t>
  </si>
  <si>
    <t>143678608</t>
  </si>
  <si>
    <t>2,7*1,2 'Přepočtené koeficientem množství</t>
  </si>
  <si>
    <t>84</t>
  </si>
  <si>
    <t>751537011</t>
  </si>
  <si>
    <t>Montáž potrubí ohebného kruhového neizolovaného z Al laminátové hadice D do 100 mm</t>
  </si>
  <si>
    <t>-1609186383</t>
  </si>
  <si>
    <t>Montáž potrubí ohebného kruhového neizolovaného z Al laminátové hadice, průměru do 100 mm</t>
  </si>
  <si>
    <t>https://podminky.urs.cz/item/CS_URS_2025_01/751537011</t>
  </si>
  <si>
    <t>85</t>
  </si>
  <si>
    <t>42981621</t>
  </si>
  <si>
    <t>hadice neizolovaná z Al-polyesteru vyztužená drátem D 82mm, l=10m</t>
  </si>
  <si>
    <t>1368891712</t>
  </si>
  <si>
    <t>0,6*1,2 'Přepočtené koeficientem množství</t>
  </si>
  <si>
    <t>86</t>
  </si>
  <si>
    <t>998751101</t>
  </si>
  <si>
    <t>Přesun hmot tonážní pro vzduchotechniku v objektech v do 12 m</t>
  </si>
  <si>
    <t>-2059988635</t>
  </si>
  <si>
    <t>Přesun hmot pro vzduchotechniku stanovený z hmotnosti přesunovaného materiálu vodorovná dopravní vzdálenost do 100 m základní v objektech výšky do 12 m</t>
  </si>
  <si>
    <t>https://podminky.urs.cz/item/CS_URS_2025_01/998751101</t>
  </si>
  <si>
    <t>766</t>
  </si>
  <si>
    <t>Konstrukce truhlářské</t>
  </si>
  <si>
    <t>87</t>
  </si>
  <si>
    <t>766622131</t>
  </si>
  <si>
    <t>Montáž plastových oken plochy přes 1 m2 otevíravých v do 1,5 m s rámem do zdiva</t>
  </si>
  <si>
    <t>-2006923743</t>
  </si>
  <si>
    <t>Montáž oken plastových včetně montáže rámu plochy přes 1 m2 otevíravých do zdiva, výšky do 1,5 m</t>
  </si>
  <si>
    <t>https://podminky.urs.cz/item/CS_URS_2025_01/766622131</t>
  </si>
  <si>
    <t>"O4"5*1,5*1,5</t>
  </si>
  <si>
    <t>88</t>
  </si>
  <si>
    <t>61140052</t>
  </si>
  <si>
    <t>okno plastové otevíravé/sklopné trojsklo přes plochu 1m2 do v 1,5m</t>
  </si>
  <si>
    <t>-11473743</t>
  </si>
  <si>
    <t>89</t>
  </si>
  <si>
    <t>766622216</t>
  </si>
  <si>
    <t>Montáž plastových oken plochy do 1 m2 otevíravých s rámem do zdiva</t>
  </si>
  <si>
    <t>806436816</t>
  </si>
  <si>
    <t>Montáž oken plastových plochy do 1 m2 včetně montáže rámu otevíravých do zdiva</t>
  </si>
  <si>
    <t>https://podminky.urs.cz/item/CS_URS_2025_01/766622216</t>
  </si>
  <si>
    <t>"O5+O6"1+1</t>
  </si>
  <si>
    <t>90</t>
  </si>
  <si>
    <t>61140050</t>
  </si>
  <si>
    <t>okno plastové otevíravé/sklopné trojsklo do plochy 1m2</t>
  </si>
  <si>
    <t>-525560716</t>
  </si>
  <si>
    <t>1,2*0,6+0,6*0,6</t>
  </si>
  <si>
    <t>91</t>
  </si>
  <si>
    <t>766660021</t>
  </si>
  <si>
    <t>Montáž dveřních křídel otvíravých jednokřídlových š do 0,8 m požárních do ocelové zárubně</t>
  </si>
  <si>
    <t>339174342</t>
  </si>
  <si>
    <t>Montáž dveřních křídel dřevěných nebo plastových otevíravých do ocelové zárubně protipožárních jednokřídlových, šířky do 800 mm</t>
  </si>
  <si>
    <t>https://podminky.urs.cz/item/CS_URS_2025_01/766660021</t>
  </si>
  <si>
    <t>92</t>
  </si>
  <si>
    <t>61173214</t>
  </si>
  <si>
    <t>dveře jednokřídlé dřevotřískové s 2 x hliníkovým plechem a ocelovými pruty 800-900x1970mm bezpečnostní do bytu třídy RC3 protipožární EI30</t>
  </si>
  <si>
    <t>1849357354</t>
  </si>
  <si>
    <t>93</t>
  </si>
  <si>
    <t>766660101</t>
  </si>
  <si>
    <t>Montáž dveřních křídel otvíravých jednokřídlových š do 0,8 m do dřevěné rámové zárubně</t>
  </si>
  <si>
    <t>2007871344</t>
  </si>
  <si>
    <t>Montáž dveřních křídel dřevěných nebo plastových otevíravých do dřevěné rámové zárubně povrchově upravených jednokřídlových, šířky do 800 mm</t>
  </si>
  <si>
    <t>https://podminky.urs.cz/item/CS_URS_2025_01/766660101</t>
  </si>
  <si>
    <t>94</t>
  </si>
  <si>
    <t>61162080</t>
  </si>
  <si>
    <t>dveře jednokřídlé voštinové povrch laminátový částečně prosklené 800x1970-2100mm</t>
  </si>
  <si>
    <t>-1907180939</t>
  </si>
  <si>
    <t>95</t>
  </si>
  <si>
    <t>61162072</t>
  </si>
  <si>
    <t>dveře jednokřídlé voštinové povrch laminátový plné 600x1970-2100mm</t>
  </si>
  <si>
    <t>-503849475</t>
  </si>
  <si>
    <t>96</t>
  </si>
  <si>
    <t>766691811</t>
  </si>
  <si>
    <t>Demontáž parapetních desek dřevěných nebo plastových šířky do 300 mm</t>
  </si>
  <si>
    <t>871003541</t>
  </si>
  <si>
    <t>Demontáž parapetních desek šířky do 300 mm</t>
  </si>
  <si>
    <t>https://podminky.urs.cz/item/CS_URS_2025_01/766691811</t>
  </si>
  <si>
    <t>"O4+O5+O6"1,5*5+1,2*1+0,6*1</t>
  </si>
  <si>
    <t>97</t>
  </si>
  <si>
    <t>766691914</t>
  </si>
  <si>
    <t>Vyvěšení nebo zavěšení dřevěných křídel dveří pl do 2 m2</t>
  </si>
  <si>
    <t>1747558958</t>
  </si>
  <si>
    <t>Ostatní práce vyvěšení nebo zavěšení křídel dřevěných dveřních, plochy do 2 m2</t>
  </si>
  <si>
    <t>https://podminky.urs.cz/item/CS_URS_2025_01/766691914</t>
  </si>
  <si>
    <t>98</t>
  </si>
  <si>
    <t>766694116</t>
  </si>
  <si>
    <t>Montáž parapetních desek dřevěných nebo plastových š do 30 cm</t>
  </si>
  <si>
    <t>-71217523</t>
  </si>
  <si>
    <t>Montáž ostatních truhlářských konstrukcí parapetních desek dřevěných nebo plastových šířky do 300 mm</t>
  </si>
  <si>
    <t>https://podminky.urs.cz/item/CS_URS_2025_01/766694116</t>
  </si>
  <si>
    <t>99</t>
  </si>
  <si>
    <t>60794101</t>
  </si>
  <si>
    <t>parapet dřevotřískový vnitřní povrch laminátový š 200mm</t>
  </si>
  <si>
    <t>-1736705731</t>
  </si>
  <si>
    <t>100</t>
  </si>
  <si>
    <t>766811112</t>
  </si>
  <si>
    <t>Montáž korpusu kuchyňských skříněk spodních na stěnu š přes 600 do 1200 mm</t>
  </si>
  <si>
    <t>-508980026</t>
  </si>
  <si>
    <t>Montáž kuchyňských linek korpusu spodních skříněk šroubovaných na stěnu, šířky jednoho dílu přes 600 do 1200 mm</t>
  </si>
  <si>
    <t>https://podminky.urs.cz/item/CS_URS_2025_01/766811112</t>
  </si>
  <si>
    <t>101</t>
  </si>
  <si>
    <t>766811144</t>
  </si>
  <si>
    <t>Příplatek k montáži kuchyňských skříněk za usazení vestavěné digestoře</t>
  </si>
  <si>
    <t>-1186678489</t>
  </si>
  <si>
    <t>Montáž kuchyňských linek korpusu Příplatek k ceně za usazení vestavěných spotřebičů digestoře</t>
  </si>
  <si>
    <t>https://podminky.urs.cz/item/CS_URS_2025_01/766811144</t>
  </si>
  <si>
    <t>102</t>
  </si>
  <si>
    <t>766811152</t>
  </si>
  <si>
    <t>Montáž korpusu kuchyňských skříněk horních na stěnu š přes 600 do 1200 mm</t>
  </si>
  <si>
    <t>-395078866</t>
  </si>
  <si>
    <t>Montáž kuchyňských linek korpusu horních skříněk šroubovaných na stěnu, šířky jednoho dílu přes 600 do 1200 mm</t>
  </si>
  <si>
    <t>https://podminky.urs.cz/item/CS_URS_2025_01/766811152</t>
  </si>
  <si>
    <t>103</t>
  </si>
  <si>
    <t>RKL766M01</t>
  </si>
  <si>
    <t xml:space="preserve">Délka kuch linky 2500mmv modulech 400/600/800/300/400, otvíravé, 1xvýsuv; výška horních skříněk 800mm, v modulech 400/600/800/300/400, otvíravé; dvířka plná kpl odstín jasan, pracovní deska černá vzor kámen; doprava v ceně dodávky; </t>
  </si>
  <si>
    <t>kpl</t>
  </si>
  <si>
    <t>119226794</t>
  </si>
  <si>
    <t xml:space="preserve">Délka kuch linky 2400mmv modulech 400/600/800/300/400, otvíravé, 1xvýsuv; výška horních skříněk 800mm, v modulech 400/600/800/300/400, otvíravé; dvířka plná kpl odstín jasan, pracovní deska černá vzor kámen; včetně digestoře integorvané do horních skříněkdoprava v ceně dodávky; </t>
  </si>
  <si>
    <t>104</t>
  </si>
  <si>
    <t>54111006</t>
  </si>
  <si>
    <t>sporák elektrický sklokeramická deska multifunkční trouba s párou do 70l š 60cm</t>
  </si>
  <si>
    <t>943818548</t>
  </si>
  <si>
    <t>105</t>
  </si>
  <si>
    <t>766812830</t>
  </si>
  <si>
    <t>Demontáž kuchyňských linek dřevěných nebo kovových dl přes 1,5 do 1,8 m</t>
  </si>
  <si>
    <t>-1555228302</t>
  </si>
  <si>
    <t>Demontáž kuchyňských linek dřevěných nebo kovových včetně skříněk uchycených na stěně, délky přes 1500 do 1800 mm</t>
  </si>
  <si>
    <t>https://podminky.urs.cz/item/CS_URS_2025_01/766812830</t>
  </si>
  <si>
    <t>106</t>
  </si>
  <si>
    <t>998766122</t>
  </si>
  <si>
    <t>Přesun hmot tonážní pro kce truhlářské ruční v objektech v přes 6 do 12 m</t>
  </si>
  <si>
    <t>-1004466478</t>
  </si>
  <si>
    <t>Přesun hmot pro konstrukce truhlářské stanovený z hmotnosti přesunovaného materiálu vodorovná dopravní vzdálenost do 50 m ruční (bez užití mechanizace) v objektech výšky přes 6 do 12 m</t>
  </si>
  <si>
    <t>https://podminky.urs.cz/item/CS_URS_2025_01/998766122</t>
  </si>
  <si>
    <t>771</t>
  </si>
  <si>
    <t>Podlahy z dlaždic</t>
  </si>
  <si>
    <t>107</t>
  </si>
  <si>
    <t>771111011</t>
  </si>
  <si>
    <t>Vysátí podkladu před pokládkou dlažby</t>
  </si>
  <si>
    <t>-2075684808</t>
  </si>
  <si>
    <t>Příprava podkladu před provedením dlažby vysátí podlah</t>
  </si>
  <si>
    <t>https://podminky.urs.cz/item/CS_URS_2025_01/771111011</t>
  </si>
  <si>
    <t>3,16"místnost 306"</t>
  </si>
  <si>
    <t>108</t>
  </si>
  <si>
    <t>771121011</t>
  </si>
  <si>
    <t>Nátěr penetrační na podlahu</t>
  </si>
  <si>
    <t>-917497477</t>
  </si>
  <si>
    <t>Příprava podkladu před provedením dlažby nátěr penetrační na podlahu</t>
  </si>
  <si>
    <t>https://podminky.urs.cz/item/CS_URS_2025_01/771121011</t>
  </si>
  <si>
    <t>109</t>
  </si>
  <si>
    <t>771573810</t>
  </si>
  <si>
    <t>Demontáž podlah z dlaždic keramických lepených</t>
  </si>
  <si>
    <t>497788116</t>
  </si>
  <si>
    <t>https://podminky.urs.cz/item/CS_URS_2025_01/771573810</t>
  </si>
  <si>
    <t>110</t>
  </si>
  <si>
    <t>771574154</t>
  </si>
  <si>
    <t>Montáž podlah keramických hladkých lepených cementovým flexibilním lepidlem přes 4 do 6 ks/m2</t>
  </si>
  <si>
    <t>1399165123</t>
  </si>
  <si>
    <t>Montáž podlah z dlaždic keramických lepených cementovým flexibilním lepidlem hladkých, tloušťky do 10 mm přes 4 do 6 ks/m2</t>
  </si>
  <si>
    <t>https://podminky.urs.cz/item/CS_URS_2025_01/771574154</t>
  </si>
  <si>
    <t>111</t>
  </si>
  <si>
    <t>59761179</t>
  </si>
  <si>
    <t>dlažba keramická nemrazuvzdorná povrch hladký/matný tl do 10mm přes 2 do 4ks/m2</t>
  </si>
  <si>
    <t>305133390</t>
  </si>
  <si>
    <t>4,49</t>
  </si>
  <si>
    <t>4,49*1,05 'Přepočtené koeficientem množství</t>
  </si>
  <si>
    <t>112</t>
  </si>
  <si>
    <t>771591115</t>
  </si>
  <si>
    <t>Podlahy spárování silikonem</t>
  </si>
  <si>
    <t>-432261024</t>
  </si>
  <si>
    <t>Podlahy - dokončovací práce spárování silikonem</t>
  </si>
  <si>
    <t>https://podminky.urs.cz/item/CS_URS_2025_01/771591115</t>
  </si>
  <si>
    <t>2*2+0,9*2"místnost 302"</t>
  </si>
  <si>
    <t>1,8*2+1,9*2"místnost 306"</t>
  </si>
  <si>
    <t>113</t>
  </si>
  <si>
    <t>771592011</t>
  </si>
  <si>
    <t>Čištění vnitřních ploch podlah nebo schodišť po položení dlažby chemickými prostředky</t>
  </si>
  <si>
    <t>-940390531</t>
  </si>
  <si>
    <t>Čištění vnitřních ploch po položení dlažby podlah nebo schodišť chemickými prostředky</t>
  </si>
  <si>
    <t>https://podminky.urs.cz/item/CS_URS_2025_01/771592011</t>
  </si>
  <si>
    <t>114</t>
  </si>
  <si>
    <t>998771102</t>
  </si>
  <si>
    <t>Přesun hmot tonážní pro podlahy z dlaždic v objektech v přes 6 do 12 m</t>
  </si>
  <si>
    <t>1991310527</t>
  </si>
  <si>
    <t>Přesun hmot pro podlahy z dlaždic stanovený z hmotnosti přesunovaného materiálu vodorovná dopravní vzdálenost do 50 m základní v objektech výšky přes 6 do 12 m</t>
  </si>
  <si>
    <t>https://podminky.urs.cz/item/CS_URS_2025_01/998771102</t>
  </si>
  <si>
    <t>776</t>
  </si>
  <si>
    <t>Podlahy povlakové</t>
  </si>
  <si>
    <t>115</t>
  </si>
  <si>
    <t>776111311</t>
  </si>
  <si>
    <t>Vysátí podkladu povlakových podlah</t>
  </si>
  <si>
    <t>-614682056</t>
  </si>
  <si>
    <t>Příprava podkladu povlakových podlah a stěn vysátí podlah</t>
  </si>
  <si>
    <t>https://podminky.urs.cz/item/CS_URS_2025_01/776111311</t>
  </si>
  <si>
    <t>9,13"místnost 301"</t>
  </si>
  <si>
    <t>14,51"místnost 303"</t>
  </si>
  <si>
    <t>1,27"místnost 304"</t>
  </si>
  <si>
    <t>21,62"místnost 305"</t>
  </si>
  <si>
    <t>15,13"místnost 307</t>
  </si>
  <si>
    <t>8,57"místnost 308"</t>
  </si>
  <si>
    <t>116</t>
  </si>
  <si>
    <t>776121112</t>
  </si>
  <si>
    <t>Vodou ředitelná penetrace savého podkladu povlakových podlah</t>
  </si>
  <si>
    <t>1163961411</t>
  </si>
  <si>
    <t>Příprava podkladu povlakových podlah a stěn penetrace vodou ředitelná podlah</t>
  </si>
  <si>
    <t>https://podminky.urs.cz/item/CS_URS_2025_01/776121112</t>
  </si>
  <si>
    <t>117</t>
  </si>
  <si>
    <t>776141113</t>
  </si>
  <si>
    <t>Stěrka podlahová nivelační pro vyrovnání podkladu povlakových podlah pevnosti 20 MPa tl přes 5 do 8 mm</t>
  </si>
  <si>
    <t>619327439</t>
  </si>
  <si>
    <t>Příprava podkladu povlakových podlah a stěn vyrovnání samonivelační stěrkou podlah min.pevnosti 20 MPa, tloušťky přes 5 do 8 mm</t>
  </si>
  <si>
    <t>https://podminky.urs.cz/item/CS_URS_2025_01/776141113</t>
  </si>
  <si>
    <t>118</t>
  </si>
  <si>
    <t>776201811</t>
  </si>
  <si>
    <t>Demontáž lepených povlakových podlah bez podložky ručně</t>
  </si>
  <si>
    <t>-1063422611</t>
  </si>
  <si>
    <t>Demontáž povlakových podlahovin lepených ručně bez podložky</t>
  </si>
  <si>
    <t>https://podminky.urs.cz/item/CS_URS_2025_01/776201811</t>
  </si>
  <si>
    <t>15,13"místnost 307"</t>
  </si>
  <si>
    <t>119</t>
  </si>
  <si>
    <t>776231111</t>
  </si>
  <si>
    <t>Lepení lamel a čtverců z vinylu standardním lepidlem</t>
  </si>
  <si>
    <t>409548537</t>
  </si>
  <si>
    <t>Montáž podlahovin z vinylu lepením lamel nebo čtverců standardním lepidlem</t>
  </si>
  <si>
    <t>https://podminky.urs.cz/item/CS_URS_2025_01/776231111</t>
  </si>
  <si>
    <t>120</t>
  </si>
  <si>
    <t>28411051</t>
  </si>
  <si>
    <t>dílec vinylový heterogenní úprava PUR třída zátěže 23/33/42, hořlavost Bfl S1, nášlapná vrstva 0,55mm tl 2,5mm</t>
  </si>
  <si>
    <t>-1979204797</t>
  </si>
  <si>
    <t>70,23*1,1 'Přepočtené koeficientem množství</t>
  </si>
  <si>
    <t>121</t>
  </si>
  <si>
    <t>776410811</t>
  </si>
  <si>
    <t>Odstranění soklíků a lišt pryžových nebo plastových</t>
  </si>
  <si>
    <t>-625002618</t>
  </si>
  <si>
    <t>Demontáž soklíků nebo lišt pryžových nebo plastových</t>
  </si>
  <si>
    <t>https://podminky.urs.cz/item/CS_URS_2025_01/776410811</t>
  </si>
  <si>
    <t>1,9+4,15+2,9+1,8+1,0+2,35"místnost 301"</t>
  </si>
  <si>
    <t>1,475*2+0,9*2"místnost 302"</t>
  </si>
  <si>
    <t>3,425+4,7+2,165+1,2+1,260+3,5"místnost 303"</t>
  </si>
  <si>
    <t>3,8*2+5,7*2"místnost 305"</t>
  </si>
  <si>
    <t>3,7*2+4,1*2"místnost 307"</t>
  </si>
  <si>
    <t>2,1*2+4,1*2"místnost 308"</t>
  </si>
  <si>
    <t>122</t>
  </si>
  <si>
    <t>776411111</t>
  </si>
  <si>
    <t>Montáž obvodových soklíků výšky do 80 mm</t>
  </si>
  <si>
    <t>797429802</t>
  </si>
  <si>
    <t>Montáž soklíků lepením obvodových, výšky do 80 mm</t>
  </si>
  <si>
    <t>https://podminky.urs.cz/item/CS_URS_2025_01/776411111</t>
  </si>
  <si>
    <t>4,15*2+2,9*2-4*0,8-2*0,3"místnost 301"</t>
  </si>
  <si>
    <t>3,425*2+4,7*2-0,8-0,6"místnost 303"</t>
  </si>
  <si>
    <t>1,16*2+1,1*2-0,6"místnost 304"</t>
  </si>
  <si>
    <t>3,8*2+5,7*2-0,8"místnost 305"</t>
  </si>
  <si>
    <t>3,7*+4,1*2-0,8"místnost 307</t>
  </si>
  <si>
    <t>2,1*2+4,1*2-0,8"místnost 308</t>
  </si>
  <si>
    <t>123</t>
  </si>
  <si>
    <t>28411009</t>
  </si>
  <si>
    <t>lišta soklová PVC 18x80mm</t>
  </si>
  <si>
    <t>118692324</t>
  </si>
  <si>
    <t>88,41*1,02 'Přepočtené koeficientem množství</t>
  </si>
  <si>
    <t>124</t>
  </si>
  <si>
    <t>776991141</t>
  </si>
  <si>
    <t>Pastování a leštění podlahovin ručně</t>
  </si>
  <si>
    <t>-773723330</t>
  </si>
  <si>
    <t>Ostatní práce údržba nových podlahovin po pokládce pastování a leštění ručně</t>
  </si>
  <si>
    <t>https://podminky.urs.cz/item/CS_URS_2025_01/776991141</t>
  </si>
  <si>
    <t>125</t>
  </si>
  <si>
    <t>998776102</t>
  </si>
  <si>
    <t>Přesun hmot tonážní pro podlahy povlakové v objektech v přes 6 do 12 m</t>
  </si>
  <si>
    <t>1088616569</t>
  </si>
  <si>
    <t>Přesun hmot pro podlahy povlakové stanovený z hmotnosti přesunovaného materiálu vodorovná dopravní vzdálenost do 50 m základní v objektech výšky přes 6 do 12 m</t>
  </si>
  <si>
    <t>https://podminky.urs.cz/item/CS_URS_2025_01/998776102</t>
  </si>
  <si>
    <t>781</t>
  </si>
  <si>
    <t>Dokončovací práce - obklady</t>
  </si>
  <si>
    <t>126</t>
  </si>
  <si>
    <t>781111011</t>
  </si>
  <si>
    <t>Ometení (oprášení) stěny při přípravě podkladu</t>
  </si>
  <si>
    <t>967234945</t>
  </si>
  <si>
    <t>Příprava podkladu před provedením obkladu oprášení (ometení) stěny</t>
  </si>
  <si>
    <t>https://podminky.urs.cz/item/CS_URS_2025_01/781111011</t>
  </si>
  <si>
    <t>(1,475*2+0,9*2)*1,8"místnost 302"</t>
  </si>
  <si>
    <t>1,5*(3,5+1,26+2,0)"místnost 303"</t>
  </si>
  <si>
    <t>(1,8*2+1,9*2)*1,8"místnost 306"</t>
  </si>
  <si>
    <t>127</t>
  </si>
  <si>
    <t>781121011</t>
  </si>
  <si>
    <t>Nátěr penetrační na stěnu</t>
  </si>
  <si>
    <t>-711861444</t>
  </si>
  <si>
    <t>Příprava podkladu před provedením obkladu nátěr penetrační na stěnu</t>
  </si>
  <si>
    <t>https://podminky.urs.cz/item/CS_URS_2025_01/781121011</t>
  </si>
  <si>
    <t>128</t>
  </si>
  <si>
    <t>781472415</t>
  </si>
  <si>
    <t>Montáž obkladů keramických hladkých lepených cementovým standardním lepidlem přes 6 do 9 ks/m2</t>
  </si>
  <si>
    <t>-1174336303</t>
  </si>
  <si>
    <t>Montáž keramických obkladů stěn lepených cementovým standardním lepidlem hladkých přes 6 do 9 ks/m2</t>
  </si>
  <si>
    <t>https://podminky.urs.cz/item/CS_URS_2025_01/781472415</t>
  </si>
  <si>
    <t>129</t>
  </si>
  <si>
    <t>59761708</t>
  </si>
  <si>
    <t>obklad keramický nemrazuvzdorný povrch hladký/lesklý tl do 10mm přes 6 do 9ks/m2</t>
  </si>
  <si>
    <t>-1803612639</t>
  </si>
  <si>
    <t>32,01*1,15 'Přepočtené koeficientem množství</t>
  </si>
  <si>
    <t>130</t>
  </si>
  <si>
    <t>781473810</t>
  </si>
  <si>
    <t>Demontáž obkladů z obkladaček keramických lepených</t>
  </si>
  <si>
    <t>-667351549</t>
  </si>
  <si>
    <t>Demontáž obkladů z dlaždic keramických lepených</t>
  </si>
  <si>
    <t>https://podminky.urs.cz/item/CS_URS_2025_01/781473810</t>
  </si>
  <si>
    <t>1,52*(3,5+1,26+2,0)"místnost 303"</t>
  </si>
  <si>
    <t>(1,8*2+1,9*2)*1,7"místnost 306"</t>
  </si>
  <si>
    <t>131</t>
  </si>
  <si>
    <t>781492311</t>
  </si>
  <si>
    <t>Montáž profilů rohových lepených flexibilním cementovým rychletuhnoucím lepidlem</t>
  </si>
  <si>
    <t>-230167473</t>
  </si>
  <si>
    <t>Obklad - dokončující práce montáž profilu lepeného flexibilním cementovým rychletuhnoucím lepidlem rohového</t>
  </si>
  <si>
    <t>https://podminky.urs.cz/item/CS_URS_2025_01/781492311</t>
  </si>
  <si>
    <t>1,8*2"místnost 306"</t>
  </si>
  <si>
    <t>1,5*2"kuchyň 303"</t>
  </si>
  <si>
    <t>1,8*2"místnost 302"</t>
  </si>
  <si>
    <t>132</t>
  </si>
  <si>
    <t>28342001</t>
  </si>
  <si>
    <t>lišta ukončovací z PVC 8mm</t>
  </si>
  <si>
    <t>-1576611315</t>
  </si>
  <si>
    <t>10,2*1,05 'Přepočtené koeficientem množství</t>
  </si>
  <si>
    <t>133</t>
  </si>
  <si>
    <t>781492321</t>
  </si>
  <si>
    <t>Montáž profilů vanových lepených flexibilním cementovým rychletuhnoucím lepidlem</t>
  </si>
  <si>
    <t>-1489082280</t>
  </si>
  <si>
    <t>Obklad - dokončující práce montáž profilu lepeného flexibilním cementovým rychletuhnoucím lepidlem vanového</t>
  </si>
  <si>
    <t>https://podminky.urs.cz/item/CS_URS_2025_01/781492321</t>
  </si>
  <si>
    <t>1,8</t>
  </si>
  <si>
    <t>134</t>
  </si>
  <si>
    <t>28342003</t>
  </si>
  <si>
    <t>lišta ukončovací z PVC 10mm</t>
  </si>
  <si>
    <t>363905603</t>
  </si>
  <si>
    <t>1,8*1,05 'Přepočtené koeficientem množství</t>
  </si>
  <si>
    <t>135</t>
  </si>
  <si>
    <t>781493611</t>
  </si>
  <si>
    <t>Montáž vanových plastových dvířek s rámem lepených</t>
  </si>
  <si>
    <t>445402480</t>
  </si>
  <si>
    <t>Obklad - dokončující práce montáž vanových dvířek plastových lepených s rámem</t>
  </si>
  <si>
    <t>https://podminky.urs.cz/item/CS_URS_2025_01/781493611</t>
  </si>
  <si>
    <t>136</t>
  </si>
  <si>
    <t>781495211</t>
  </si>
  <si>
    <t>Čištění vnitřních ploch stěn po provedení obkladu chemickými prostředky</t>
  </si>
  <si>
    <t>299950546</t>
  </si>
  <si>
    <t>Čištění vnitřních ploch po provedení obkladu stěn chemickými prostředky</t>
  </si>
  <si>
    <t>https://podminky.urs.cz/item/CS_URS_2025_01/781495211</t>
  </si>
  <si>
    <t>137</t>
  </si>
  <si>
    <t>998781122</t>
  </si>
  <si>
    <t>Přesun hmot tonážní pro obklady keramické ruční v objektech v přes 6 do 12 m</t>
  </si>
  <si>
    <t>1606851461</t>
  </si>
  <si>
    <t>Přesun hmot pro obklady keramické stanovený z hmotnosti přesunovaného materiálu vodorovná dopravní vzdálenost do 50 m ruční (bez užití mechanizace) v objektech výšky přes 6 do 12 m</t>
  </si>
  <si>
    <t>https://podminky.urs.cz/item/CS_URS_2025_01/998781122</t>
  </si>
  <si>
    <t>783</t>
  </si>
  <si>
    <t>Dokončovací práce - nátěry</t>
  </si>
  <si>
    <t>138</t>
  </si>
  <si>
    <t>783301311</t>
  </si>
  <si>
    <t>Odmaštění zámečnických konstrukcí vodou ředitelným odmašťovačem</t>
  </si>
  <si>
    <t>1751076868</t>
  </si>
  <si>
    <t>Příprava podkladu zámečnických konstrukcí před provedením nátěru odmaštění odmašťovačem vodou ředitelným</t>
  </si>
  <si>
    <t>https://podminky.urs.cz/item/CS_URS_2025_01/783301311</t>
  </si>
  <si>
    <t>8*2*1,92*0,22"svislé části oc. dveřních zárubní"</t>
  </si>
  <si>
    <t>3*0,6*0,22"vodorovné části dveře 60"</t>
  </si>
  <si>
    <t>5*0,8*0,22"vodorovné části dveře 80"</t>
  </si>
  <si>
    <t>139</t>
  </si>
  <si>
    <t>783314101</t>
  </si>
  <si>
    <t>Základní jednonásobný syntetický nátěr zámečnických konstrukcí</t>
  </si>
  <si>
    <t>-2048328340</t>
  </si>
  <si>
    <t>Základní nátěr zámečnických konstrukcí jednonásobný syntetický</t>
  </si>
  <si>
    <t>https://podminky.urs.cz/item/CS_URS_2025_01/783314101</t>
  </si>
  <si>
    <t>140</t>
  </si>
  <si>
    <t>783314201</t>
  </si>
  <si>
    <t>Základní antikorozní jednonásobný syntetický standardní nátěr zámečnických konstrukcí</t>
  </si>
  <si>
    <t>886137638</t>
  </si>
  <si>
    <t>Základní antikorozní nátěr zámečnických konstrukcí jednonásobný syntetický standardní</t>
  </si>
  <si>
    <t>https://podminky.urs.cz/item/CS_URS_2025_01/783314201</t>
  </si>
  <si>
    <t>141</t>
  </si>
  <si>
    <t>783315101</t>
  </si>
  <si>
    <t>Mezinátěr jednonásobný syntetický standardní zámečnických konstrukcí</t>
  </si>
  <si>
    <t>-1194489498</t>
  </si>
  <si>
    <t>Mezinátěr zámečnických konstrukcí jednonásobný syntetický standardní</t>
  </si>
  <si>
    <t>https://podminky.urs.cz/item/CS_URS_2025_01/783315101</t>
  </si>
  <si>
    <t>142</t>
  </si>
  <si>
    <t>783317101</t>
  </si>
  <si>
    <t>Krycí jednonásobný syntetický standardní nátěr zámečnických konstrukcí</t>
  </si>
  <si>
    <t>268982522</t>
  </si>
  <si>
    <t>Krycí nátěr (email) zámečnických konstrukcí jednonásobný syntetický standardní</t>
  </si>
  <si>
    <t>https://podminky.urs.cz/item/CS_URS_2025_01/783317101</t>
  </si>
  <si>
    <t>784</t>
  </si>
  <si>
    <t>Dokončovací práce - malby a tapety</t>
  </si>
  <si>
    <t>143</t>
  </si>
  <si>
    <t>784111001</t>
  </si>
  <si>
    <t>Oprášení (ometení ) podkladu v místnostech v do 3,80 m</t>
  </si>
  <si>
    <t>-1000555685</t>
  </si>
  <si>
    <t>Oprášení (ometení) podkladu v místnostech výšky do 3,80 m</t>
  </si>
  <si>
    <t>https://podminky.urs.cz/item/CS_URS_2025_01/784111001</t>
  </si>
  <si>
    <t>(1,9+4,15+2,9+1,8+1,0+2,35)*2,7+9,47"místnost 301"</t>
  </si>
  <si>
    <t>(1,475*2+0,9*2)*(2,7-1,8)+1,33"místnost 302-obklad"</t>
  </si>
  <si>
    <t>(3,425+4,7+2,165+1,2+1,260+3,5)*2,7+14,51"místnost 303"</t>
  </si>
  <si>
    <t>-(1,5*(1,26+3,5+2,0))"obklad kuch linky v 303"</t>
  </si>
  <si>
    <t>(1,1*2+1,6*2)*2,7+1,27"místnost 304"</t>
  </si>
  <si>
    <t>(3,8*2+5,7*2)*2,7+21,62"místnost 305"</t>
  </si>
  <si>
    <t>(1,8*2+1,9*2)*(2,7-1,7)+3,34"místnost 306-obklad"</t>
  </si>
  <si>
    <t>(3,7*2+4,1*2)*2,7+15,13"místnost 307"</t>
  </si>
  <si>
    <t>(2,1*2+4,1*2)*2,7+8,57"místnost 308"</t>
  </si>
  <si>
    <t>144</t>
  </si>
  <si>
    <t>784121001</t>
  </si>
  <si>
    <t>Oškrabání malby v místnostech v do 3,80 m</t>
  </si>
  <si>
    <t>-793288551</t>
  </si>
  <si>
    <t>Oškrabání malby v místnostech výšky do 3,80 m</t>
  </si>
  <si>
    <t>https://podminky.urs.cz/item/CS_URS_2025_01/784121001</t>
  </si>
  <si>
    <t>145</t>
  </si>
  <si>
    <t>784161101</t>
  </si>
  <si>
    <t>Bandážování spar a prasklin v místnostech v do 3,80 m</t>
  </si>
  <si>
    <t>-224613840</t>
  </si>
  <si>
    <t>Bandážování (materiál ve specifikaci) spar a prasklin v místnostech výšky do 3,80 m</t>
  </si>
  <si>
    <t>https://podminky.urs.cz/item/CS_URS_2025_01/784161101</t>
  </si>
  <si>
    <t>5"proskliny parapet"</t>
  </si>
  <si>
    <t>146</t>
  </si>
  <si>
    <t>23152210</t>
  </si>
  <si>
    <t>tmel silikonový trvale pružný</t>
  </si>
  <si>
    <t>195786200</t>
  </si>
  <si>
    <t>147</t>
  </si>
  <si>
    <t>784181101</t>
  </si>
  <si>
    <t>Základní akrylátová jednonásobná bezbarvá penetrace podkladu v místnostech v do 3,80 m</t>
  </si>
  <si>
    <t>792058789</t>
  </si>
  <si>
    <t>Penetrace podkladu jednonásobná základní akrylátová bezbarvá v místnostech výšky do 3,80 m</t>
  </si>
  <si>
    <t>https://podminky.urs.cz/item/CS_URS_2025_01/784181101</t>
  </si>
  <si>
    <t>148</t>
  </si>
  <si>
    <t>784221101</t>
  </si>
  <si>
    <t>Dvojnásobné bílé malby ze směsí za sucha dobře otěruvzdorných v místnostech do 3,80 m</t>
  </si>
  <si>
    <t>-145789837</t>
  </si>
  <si>
    <t>Malby z malířských směsí otěruvzdorných za sucha dvojnásobné, bílé za sucha otěruvzdorné dobře v místnostech výšky do 3,80 m</t>
  </si>
  <si>
    <t>https://podminky.urs.cz/item/CS_URS_2025_01/784221101</t>
  </si>
  <si>
    <t>02 - byt 02</t>
  </si>
  <si>
    <t>1101527012</t>
  </si>
  <si>
    <t>1756038544</t>
  </si>
  <si>
    <t>660121781</t>
  </si>
  <si>
    <t>2116368947</t>
  </si>
  <si>
    <t>-2001114847</t>
  </si>
  <si>
    <t>1192075481</t>
  </si>
  <si>
    <t>988221634</t>
  </si>
  <si>
    <t>-77851166</t>
  </si>
  <si>
    <t>-896328371</t>
  </si>
  <si>
    <t>1253535446</t>
  </si>
  <si>
    <t>-1678662248</t>
  </si>
  <si>
    <t>-1834921070</t>
  </si>
  <si>
    <t>1,2"místnost 310 voda"</t>
  </si>
  <si>
    <t>1,5+4,5"místnost 311 voda"</t>
  </si>
  <si>
    <t>2,5+1,2"místnost 314 voda"</t>
  </si>
  <si>
    <t>-1220735353</t>
  </si>
  <si>
    <t>4"místnost 311 odpad"</t>
  </si>
  <si>
    <t>2"místnost 314 odpad"</t>
  </si>
  <si>
    <t>978612422</t>
  </si>
  <si>
    <t>2,55*2"stupačky 310 a 314"</t>
  </si>
  <si>
    <t>-500032658</t>
  </si>
  <si>
    <t>1,5"místnost 311 kanalizace"</t>
  </si>
  <si>
    <t>2"místnost 314 kanalizace"</t>
  </si>
  <si>
    <t>-1696017717</t>
  </si>
  <si>
    <t>848105793</t>
  </si>
  <si>
    <t>38326343</t>
  </si>
  <si>
    <t>-1692284614</t>
  </si>
  <si>
    <t>1307013627</t>
  </si>
  <si>
    <t>-1565908530</t>
  </si>
  <si>
    <t>-1550798932</t>
  </si>
  <si>
    <t>463244415</t>
  </si>
  <si>
    <t>-781168694</t>
  </si>
  <si>
    <t>3,16"místnost 314"</t>
  </si>
  <si>
    <t>1,33"místnost 310"</t>
  </si>
  <si>
    <t>2036234813</t>
  </si>
  <si>
    <t>1774474862</t>
  </si>
  <si>
    <t>2+2"stupaška 310 a 314 napojení nového potrubí"</t>
  </si>
  <si>
    <t>69728144</t>
  </si>
  <si>
    <t>663540244</t>
  </si>
  <si>
    <t>-2072321500</t>
  </si>
  <si>
    <t>1499520358</t>
  </si>
  <si>
    <t>-1947224820</t>
  </si>
  <si>
    <t>3,5"stoupací vedení koupelna 314"</t>
  </si>
  <si>
    <t>-558546272</t>
  </si>
  <si>
    <t>4,2"vedení stoupací WC+kuchyně v 311"</t>
  </si>
  <si>
    <t>223726513</t>
  </si>
  <si>
    <t>1,5"místnost 311 pro myčku nádobí"</t>
  </si>
  <si>
    <t>2,5+1,2"místnost 314 pro pračku + umyvadlo"</t>
  </si>
  <si>
    <t>1899689327</t>
  </si>
  <si>
    <t>4,5+0,75"dřez z kuchyně 311+ vana 314"</t>
  </si>
  <si>
    <t>589409236</t>
  </si>
  <si>
    <t>0,5"WC 310"</t>
  </si>
  <si>
    <t>-2107376107</t>
  </si>
  <si>
    <t>2130110612</t>
  </si>
  <si>
    <t>848885756</t>
  </si>
  <si>
    <t>1691725497</t>
  </si>
  <si>
    <t>2100631141</t>
  </si>
  <si>
    <t>1274612263</t>
  </si>
  <si>
    <t>270134257</t>
  </si>
  <si>
    <t>1606523284</t>
  </si>
  <si>
    <t>-468399080</t>
  </si>
  <si>
    <t>270510944</t>
  </si>
  <si>
    <t>-910818802</t>
  </si>
  <si>
    <t>-158497380</t>
  </si>
  <si>
    <t>1,5"obnova WC 310"</t>
  </si>
  <si>
    <t>4,5*2"obnova kuchyně 311"</t>
  </si>
  <si>
    <t>2*(1,5+2,5)"obnova koupelna 314"</t>
  </si>
  <si>
    <t>2"místnost 314 pro pračku"</t>
  </si>
  <si>
    <t>-1846947235</t>
  </si>
  <si>
    <t>3*2*2"stupačky SV+TUV v 311 a 314"</t>
  </si>
  <si>
    <t>-252378156</t>
  </si>
  <si>
    <t>-42087524</t>
  </si>
  <si>
    <t>-650735473</t>
  </si>
  <si>
    <t>-694726786</t>
  </si>
  <si>
    <t>1204565791</t>
  </si>
  <si>
    <t>1694224398</t>
  </si>
  <si>
    <t>-885593999</t>
  </si>
  <si>
    <t>-476655416</t>
  </si>
  <si>
    <t>1347850139</t>
  </si>
  <si>
    <t>1056306031</t>
  </si>
  <si>
    <t>-1576667803</t>
  </si>
  <si>
    <t>-1492912442</t>
  </si>
  <si>
    <t>-176323873</t>
  </si>
  <si>
    <t>-799327202</t>
  </si>
  <si>
    <t>1620858114</t>
  </si>
  <si>
    <t>-798719051</t>
  </si>
  <si>
    <t>-796366980</t>
  </si>
  <si>
    <t>670525236</t>
  </si>
  <si>
    <t>-601714957</t>
  </si>
  <si>
    <t>-603457466</t>
  </si>
  <si>
    <t>1450322192</t>
  </si>
  <si>
    <t>-1925662992</t>
  </si>
  <si>
    <t>1"pro myčku místnost 311"</t>
  </si>
  <si>
    <t>1"pro pračku místnost 314"</t>
  </si>
  <si>
    <t>494428822</t>
  </si>
  <si>
    <t>1446443064</t>
  </si>
  <si>
    <t>546902278</t>
  </si>
  <si>
    <t>959188336</t>
  </si>
  <si>
    <t>281670986</t>
  </si>
  <si>
    <t>1716639997</t>
  </si>
  <si>
    <t>1"WC 310 do připraveného potrubí"</t>
  </si>
  <si>
    <t>1603576367</t>
  </si>
  <si>
    <t>-1750551114</t>
  </si>
  <si>
    <t>-594839103</t>
  </si>
  <si>
    <t>785364002</t>
  </si>
  <si>
    <t>-2110943006</t>
  </si>
  <si>
    <t>-895702622</t>
  </si>
  <si>
    <t>1,2+0,9+0,6"K DIGESTOŘI PŘES 312"</t>
  </si>
  <si>
    <t>1531399872</t>
  </si>
  <si>
    <t>375906126</t>
  </si>
  <si>
    <t>-718003739</t>
  </si>
  <si>
    <t>-874745342</t>
  </si>
  <si>
    <t>-170574054</t>
  </si>
  <si>
    <t>-624585281</t>
  </si>
  <si>
    <t>429745790</t>
  </si>
  <si>
    <t>-1490414671</t>
  </si>
  <si>
    <t>311547941</t>
  </si>
  <si>
    <t>-1520663507</t>
  </si>
  <si>
    <t>1154087434</t>
  </si>
  <si>
    <t>-1080873285</t>
  </si>
  <si>
    <t>-1097079879</t>
  </si>
  <si>
    <t>1537860275</t>
  </si>
  <si>
    <t>1597802376</t>
  </si>
  <si>
    <t>1366269697</t>
  </si>
  <si>
    <t>127252075</t>
  </si>
  <si>
    <t>-743648029</t>
  </si>
  <si>
    <t>-117195789</t>
  </si>
  <si>
    <t>-959285649</t>
  </si>
  <si>
    <t xml:space="preserve">Délka kuch linky 2400mmv modulech 400/600/800/300/400, otvíravé, 1xvýsuv; výška horních skříněk 800mm, v modulech 400/600/800/300/400, otvíravé; dvířka plná kpl odstín jasan, pracovní deska černá vzor kámen; doprava v ceně dodávky; </t>
  </si>
  <si>
    <t>-1310117304</t>
  </si>
  <si>
    <t>470154796</t>
  </si>
  <si>
    <t>556247711</t>
  </si>
  <si>
    <t>595632322</t>
  </si>
  <si>
    <t>-1704884245</t>
  </si>
  <si>
    <t>-262338443</t>
  </si>
  <si>
    <t>980017708</t>
  </si>
  <si>
    <t>-260012516</t>
  </si>
  <si>
    <t>184693272</t>
  </si>
  <si>
    <t>-372525352</t>
  </si>
  <si>
    <t>2*2+0,9*2"místnost 310"</t>
  </si>
  <si>
    <t>1,8*2+1,9*2"místnost 314"</t>
  </si>
  <si>
    <t>1953001965</t>
  </si>
  <si>
    <t>89668532</t>
  </si>
  <si>
    <t>-597339901</t>
  </si>
  <si>
    <t>9,13"místnost 309"</t>
  </si>
  <si>
    <t>15,13"místnost 315</t>
  </si>
  <si>
    <t>-1096282895</t>
  </si>
  <si>
    <t>-814554625</t>
  </si>
  <si>
    <t>1407366510</t>
  </si>
  <si>
    <t>8,57"místnost 3016"</t>
  </si>
  <si>
    <t>-674527007</t>
  </si>
  <si>
    <t>1448083637</t>
  </si>
  <si>
    <t>46059128</t>
  </si>
  <si>
    <t>1,9+4,15+2,9+1,8+1,0+2,35"místnost 309"</t>
  </si>
  <si>
    <t>1,475*2+0,9*2"místnost 310"</t>
  </si>
  <si>
    <t>3,425+4,7+2,165+1,2+1,260+3,5"místnost 311"</t>
  </si>
  <si>
    <t>3,8*2+5,7*2"místnost 313"</t>
  </si>
  <si>
    <t>3,7*2+4,1*2"místnost 3015"</t>
  </si>
  <si>
    <t>2,1*2+4,1*2"místnost 3016"</t>
  </si>
  <si>
    <t>-364441310</t>
  </si>
  <si>
    <t>4,15*2+2,9*2-4*0,8-2*0,3"místnost 309"</t>
  </si>
  <si>
    <t>3,425*2+4,7*2-0,8-0,6"místnost 311"</t>
  </si>
  <si>
    <t>1,16*2+1,1*2-0,6"místnost 312"</t>
  </si>
  <si>
    <t>3,8*2+5,7*2-0,8"místnost 313"</t>
  </si>
  <si>
    <t>3,7*+4,1*2-0,8"místnost 315</t>
  </si>
  <si>
    <t>2,1*2+4,1*2-0,8"místnost 316</t>
  </si>
  <si>
    <t>1076019156</t>
  </si>
  <si>
    <t>1728944680</t>
  </si>
  <si>
    <t>-460988021</t>
  </si>
  <si>
    <t>2046673670</t>
  </si>
  <si>
    <t>(1,475*2+0,9*2)*1,8"místnost 310"</t>
  </si>
  <si>
    <t>1,5*(3,5+1,26+2,0)"místnost 311"</t>
  </si>
  <si>
    <t>(1,8*2+1,9*2)*1,8"místnost 314"</t>
  </si>
  <si>
    <t>-322935440</t>
  </si>
  <si>
    <t>-1134377392</t>
  </si>
  <si>
    <t>-566934118</t>
  </si>
  <si>
    <t>-1509629605</t>
  </si>
  <si>
    <t>-1810288199</t>
  </si>
  <si>
    <t>1,8*2"místnost 314"</t>
  </si>
  <si>
    <t>1,5*2"kuchyň 311"</t>
  </si>
  <si>
    <t>1,8*2"místnost 310"</t>
  </si>
  <si>
    <t>-557564519</t>
  </si>
  <si>
    <t>2007642914</t>
  </si>
  <si>
    <t>1715798464</t>
  </si>
  <si>
    <t>1471774817</t>
  </si>
  <si>
    <t>-1627029812</t>
  </si>
  <si>
    <t>-1853996160</t>
  </si>
  <si>
    <t>-1780715728</t>
  </si>
  <si>
    <t>-729516329</t>
  </si>
  <si>
    <t>-1860445504</t>
  </si>
  <si>
    <t>-992177573</t>
  </si>
  <si>
    <t>-1991714097</t>
  </si>
  <si>
    <t>921874687</t>
  </si>
  <si>
    <t>(1,9+4,15+2,9+1,8+1,0+2,35)*2,7+9,47"místnost 309"</t>
  </si>
  <si>
    <t>(1,475*2+0,9*2)*(2,7-1,8)+1,33"místnost 310-obklad"</t>
  </si>
  <si>
    <t>(3,425+4,7+2,165+1,2+1,260+3,5)*2,7+14,51"místnost 311"</t>
  </si>
  <si>
    <t>-(1,5*(1,26+3,5+2,0))"obklad kuch linky v 312"</t>
  </si>
  <si>
    <t>(1,1*2+1,6*2)*2,7+1,27"místnost 313"</t>
  </si>
  <si>
    <t>(3,8*2+5,7*2)*2,7+21,62"místnost 314"</t>
  </si>
  <si>
    <t>(1,8*2+1,9*2)*(2,7-1,7)+3,34"místnost 314-obklad"</t>
  </si>
  <si>
    <t>(3,7*2+4,1*2)*2,7+15,13"místnost 315"</t>
  </si>
  <si>
    <t>(2,1*2+4,1*2)*2,7+8,57"místnost 316"</t>
  </si>
  <si>
    <t>-1558739639</t>
  </si>
  <si>
    <t>-1591749047</t>
  </si>
  <si>
    <t>2122087710</t>
  </si>
  <si>
    <t>-879865704</t>
  </si>
  <si>
    <t>(1,1*2+1,6*2)*2,7+1,27"místnost 312"</t>
  </si>
  <si>
    <t>(3,8*2+5,7*2)*2,7+21,62"místnost 313"</t>
  </si>
  <si>
    <t>-358119490</t>
  </si>
  <si>
    <t>03 - byt 01 vnitřní elektroinstalace</t>
  </si>
  <si>
    <t>-1567131204</t>
  </si>
  <si>
    <t>426*0,03</t>
  </si>
  <si>
    <t>612315101</t>
  </si>
  <si>
    <t>Vápenná hrubá omítka rýh ve stěnách š do 150 mm</t>
  </si>
  <si>
    <t>-950958458</t>
  </si>
  <si>
    <t>Vápenná omítka rýh hrubá ve stěnách, šířky rýhy do 150 mm</t>
  </si>
  <si>
    <t>https://podminky.urs.cz/item/CS_URS_2025_01/612315101</t>
  </si>
  <si>
    <t>973031151</t>
  </si>
  <si>
    <t>Vysekání výklenků ve zdivu cihelném na MV nebo MVC pl přes 0,25 m2</t>
  </si>
  <si>
    <t>m3</t>
  </si>
  <si>
    <t>-912561097</t>
  </si>
  <si>
    <t>Vysekání výklenků nebo kapes ve zdivu z cihel na maltu vápennou nebo vápenocementovou výklenků, pohledové plochy přes 0,25 m2</t>
  </si>
  <si>
    <t>https://podminky.urs.cz/item/CS_URS_2025_01/973031151</t>
  </si>
  <si>
    <t>0,3*0,9*0,15</t>
  </si>
  <si>
    <t>974031121</t>
  </si>
  <si>
    <t>Vysekání rýh ve zdivu cihelném hl do 30 mm š do 30 mm</t>
  </si>
  <si>
    <t>-1100928401</t>
  </si>
  <si>
    <t>Vysekání rýh ve zdivu cihelném na maltu vápennou nebo vápenocementovou do hl. 30 mm a šířky do 30 mm</t>
  </si>
  <si>
    <t>https://podminky.urs.cz/item/CS_URS_2025_01/974031121</t>
  </si>
  <si>
    <t>85+297+27+17</t>
  </si>
  <si>
    <t>977151111</t>
  </si>
  <si>
    <t>Jádrové vrty diamantovými korunkami do stavebních materiálů D do 35 mm</t>
  </si>
  <si>
    <t>964400430</t>
  </si>
  <si>
    <t>Jádrové vrty diamantovými korunkami do stavebních materiálů (železobetonu, betonu, cihel, obkladů, dlažeb, kamene) průměru do 35 mm</t>
  </si>
  <si>
    <t>https://podminky.urs.cz/item/CS_URS_2025_01/977151111</t>
  </si>
  <si>
    <t>2*0,35"prostupy přívodního kabelu stropem"</t>
  </si>
  <si>
    <t>997013212</t>
  </si>
  <si>
    <t>Vnitrostaveništní doprava suti a vybouraných hmot pro budovy v přes 6 do 9 m ručně</t>
  </si>
  <si>
    <t>-2012169173</t>
  </si>
  <si>
    <t>Vnitrostaveništní doprava suti a vybouraných hmot vodorovně do 50 m s naložením ručně pro budovy a haly výšky přes 6 do 9 m</t>
  </si>
  <si>
    <t>https://podminky.urs.cz/item/CS_URS_2025_01/997013212</t>
  </si>
  <si>
    <t>-1964608624</t>
  </si>
  <si>
    <t>1960022725</t>
  </si>
  <si>
    <t>0,927*12 'Přepočtené koeficientem množství</t>
  </si>
  <si>
    <t>997013603</t>
  </si>
  <si>
    <t>Poplatek za uložení na skládce (skládkovné) stavebního odpadu cihelného kód odpadu 17 01 02</t>
  </si>
  <si>
    <t>342987860</t>
  </si>
  <si>
    <t>Poplatek za uložení stavebního odpadu na skládce (skládkovné) cihelného zatříděného do Katalogu odpadů pod kódem 17 01 02</t>
  </si>
  <si>
    <t>https://podminky.urs.cz/item/CS_URS_2025_01/997013603</t>
  </si>
  <si>
    <t>-1278756511</t>
  </si>
  <si>
    <t>741112001</t>
  </si>
  <si>
    <t>Montáž krabice zapuštěná plastová kruhová</t>
  </si>
  <si>
    <t>-1810397914</t>
  </si>
  <si>
    <t>Montáž krabic elektroinstalačních bez napojení na trubky a lišty, demontáže a montáže víčka a přístroje protahovacích nebo odbočných zapuštěných plastových kruhových do zdiva</t>
  </si>
  <si>
    <t>https://podminky.urs.cz/item/CS_URS_2025_01/741112001</t>
  </si>
  <si>
    <t>34571457</t>
  </si>
  <si>
    <t>krabice pod omítku PVC odbočná kruhová D 70mm s víčkem</t>
  </si>
  <si>
    <t>861246447</t>
  </si>
  <si>
    <t>741122015</t>
  </si>
  <si>
    <t>Montáž kabel Cu bez ukončení uložený pod omítku plný kulatý 3x1,5 mm2 (např. CYKY)</t>
  </si>
  <si>
    <t>1680856081</t>
  </si>
  <si>
    <t>Montáž kabelů měděných bez ukončení uložených pod omítku plných kulatých (např. CYKY), počtu a průřezu žil 3x1,5 mm2</t>
  </si>
  <si>
    <t>https://podminky.urs.cz/item/CS_URS_2025_01/741122015</t>
  </si>
  <si>
    <t>9*17</t>
  </si>
  <si>
    <t>34111030</t>
  </si>
  <si>
    <t>kabel instalační jádro Cu plné izolace PVC plášť PVC 450/750V (CYKY) 3x1,5mm2</t>
  </si>
  <si>
    <t>-12071629</t>
  </si>
  <si>
    <t>153*1,15 'Přepočtené koeficientem množství</t>
  </si>
  <si>
    <t>741122016</t>
  </si>
  <si>
    <t>Montáž kabel Cu bez ukončení uložený pod omítku plný kulatý 3x2,5 až 6 mm2 (např. CYKY)</t>
  </si>
  <si>
    <t>-1969308425</t>
  </si>
  <si>
    <t>Montáž kabelů měděných bez ukončení uložených pod omítku plných kulatých (např. CYKY), počtu a průřezu žil 3x2,5 až 6 mm2</t>
  </si>
  <si>
    <t>https://podminky.urs.cz/item/CS_URS_2025_01/741122016</t>
  </si>
  <si>
    <t>11*27</t>
  </si>
  <si>
    <t>34111036</t>
  </si>
  <si>
    <t>kabel instalační jádro Cu plné izolace PVC plášť PVC 450/750V (CYKY) 3x2,5mm2</t>
  </si>
  <si>
    <t>-1881277660</t>
  </si>
  <si>
    <t>297*1,15 'Přepočtené koeficientem množství</t>
  </si>
  <si>
    <t>741122024</t>
  </si>
  <si>
    <t>Montáž kabel Cu bez ukončení uložený pod omítku plný kulatý 4x10 mm2 (např. CYKY)</t>
  </si>
  <si>
    <t>911645437</t>
  </si>
  <si>
    <t>Montáž kabelů měděných bez ukončení uložených pod omítku plných kulatých (např. CYKY), počtu a průřezu žil 4x10 mm2</t>
  </si>
  <si>
    <t>https://podminky.urs.cz/item/CS_URS_2025_01/741122024</t>
  </si>
  <si>
    <t>34111076</t>
  </si>
  <si>
    <t>kabel instalační jádro Cu plné izolace PVC plášť PVC 450/750V (CYKY) 4x10mm2</t>
  </si>
  <si>
    <t>-935548951</t>
  </si>
  <si>
    <t>27*1,15 'Přepočtené koeficientem množství</t>
  </si>
  <si>
    <t>741122031</t>
  </si>
  <si>
    <t>Montáž kabel Cu bez ukončení uložený pod omítku plný kulatý 5x1,5 až 2,5 mm2 (např. CYKY)</t>
  </si>
  <si>
    <t>-1642628556</t>
  </si>
  <si>
    <t>Montáž kabelů měděných bez ukončení uložených pod omítku plných kulatých (např. CYKY), počtu a průřezu žil 5x1,5 až 2,5 mm2</t>
  </si>
  <si>
    <t>https://podminky.urs.cz/item/CS_URS_2025_01/741122031</t>
  </si>
  <si>
    <t>34111090</t>
  </si>
  <si>
    <t>kabel instalační jádro Cu plné izolace PVC plášť PVC 450/750V (CYKY) 5x1,5mm2</t>
  </si>
  <si>
    <t>-929959762</t>
  </si>
  <si>
    <t>17*1,15 'Přepočtené koeficientem množství</t>
  </si>
  <si>
    <t>2018676267</t>
  </si>
  <si>
    <t>15*3+5*1+4*1</t>
  </si>
  <si>
    <t>741130005</t>
  </si>
  <si>
    <t>Ukončení vodič izolovaný do 10 mm2 v rozváděči nebo na přístroji</t>
  </si>
  <si>
    <t>1861735098</t>
  </si>
  <si>
    <t>Ukončení vodičů izolovaných s označením a zapojením v rozváděči nebo na přístroji, průřezu žíly do 10 mm2</t>
  </si>
  <si>
    <t>https://podminky.urs.cz/item/CS_URS_2025_01/741130005</t>
  </si>
  <si>
    <t>741130115</t>
  </si>
  <si>
    <t>Ukončení šňůra 3x0,35 až 4 mm2 se zapojením</t>
  </si>
  <si>
    <t>-1114494412</t>
  </si>
  <si>
    <t>Ukončení šňůr se zapojením počtu a průřezu žil 3x0,35 až 4 mm2</t>
  </si>
  <si>
    <t>https://podminky.urs.cz/item/CS_URS_2025_01/741130115</t>
  </si>
  <si>
    <t>57*3</t>
  </si>
  <si>
    <t>741130134</t>
  </si>
  <si>
    <t>Ukončení šňůra 4x10 mm2 se zapojením</t>
  </si>
  <si>
    <t>-665602991</t>
  </si>
  <si>
    <t>Ukončení šňůr se zapojením počtu a průřezu žil 4x10 mm2</t>
  </si>
  <si>
    <t>https://podminky.urs.cz/item/CS_URS_2025_01/741130134</t>
  </si>
  <si>
    <t>741210002</t>
  </si>
  <si>
    <t>Montáž rozvodnice oceloplechová nebo plastová běžná do 50 kg</t>
  </si>
  <si>
    <t>-751344951</t>
  </si>
  <si>
    <t>Montáž rozvodnic oceloplechových nebo plastových bez zapojení vodičů běžných, hmotnosti do 50 kg</t>
  </si>
  <si>
    <t>https://podminky.urs.cz/item/CS_URS_2025_01/741210002</t>
  </si>
  <si>
    <t>1"RB1"</t>
  </si>
  <si>
    <t>35717570</t>
  </si>
  <si>
    <t>jádro elektrorozvodné šířka 660mm 0+2</t>
  </si>
  <si>
    <t>-2058702296</t>
  </si>
  <si>
    <t>35713122</t>
  </si>
  <si>
    <t>rozvodnice nástěnná, průhledné dveře, 2 řady, šířka 20 modulárních jednotek</t>
  </si>
  <si>
    <t>783105985</t>
  </si>
  <si>
    <t>741310001</t>
  </si>
  <si>
    <t>Montáž spínač nástěnný 1-jednopólový prostředí normální se zapojením vodičů</t>
  </si>
  <si>
    <t>-813484846</t>
  </si>
  <si>
    <t>Montáž spínačů jedno nebo dvoupólových nástěnných se zapojením vodičů, pro prostředí normální spínačů, řazení 1-jednopólových</t>
  </si>
  <si>
    <t>https://podminky.urs.cz/item/CS_URS_2025_01/741310001</t>
  </si>
  <si>
    <t>34535015</t>
  </si>
  <si>
    <t>spínač nástěnný jednopólový, řazení 1, IP44, šroubové svorky</t>
  </si>
  <si>
    <t>789902900</t>
  </si>
  <si>
    <t>741310003</t>
  </si>
  <si>
    <t>Montáž spínač nástěnný 2-dvoupólový prostředí normální se zapojením vodičů</t>
  </si>
  <si>
    <t>2019506969</t>
  </si>
  <si>
    <t>Montáž spínačů jedno nebo dvoupólových nástěnných se zapojením vodičů, pro prostředí normální spínačů, řazení 2-dvoupólových</t>
  </si>
  <si>
    <t>https://podminky.urs.cz/item/CS_URS_2025_01/741310003</t>
  </si>
  <si>
    <t>34535016</t>
  </si>
  <si>
    <t>spínač nástěnný dvojpólový, s čirým průzorem, se signalizační doutnavkou, řazení 2, IP44, šroubové svorky</t>
  </si>
  <si>
    <t>-1309063799</t>
  </si>
  <si>
    <t>741310252</t>
  </si>
  <si>
    <t>Montáž spínač (polo)zapuštěný šroubové připojení 2-dvoupólových prostředí venkovní/mokré se zapojením vodičů</t>
  </si>
  <si>
    <t>-2081726204</t>
  </si>
  <si>
    <t>Montáž spínačů jedno nebo dvoupólových polozapuštěných nebo zapuštěných se zapojením vodičů šroubové připojení, pro prostředí venkovní nebo mokré spínačů, řazení 2-dvoupólových</t>
  </si>
  <si>
    <t>https://podminky.urs.cz/item/CS_URS_2025_01/741310252</t>
  </si>
  <si>
    <t>741310401</t>
  </si>
  <si>
    <t>Montáž spínač tří/čtyřpólový nástěnný do 16 A prostředí normální se zapojením vodičů</t>
  </si>
  <si>
    <t>-2227589</t>
  </si>
  <si>
    <t>Montáž spínačů tří nebo čtyřpólových nástěnných se zapojením vodičů, pro prostředí normální do 16 A</t>
  </si>
  <si>
    <t>https://podminky.urs.cz/item/CS_URS_2025_01/741310401</t>
  </si>
  <si>
    <t>741313012</t>
  </si>
  <si>
    <t>Montáž zásuvka chráněná bezšroubové připojení v krabici 2P+PE dvojí zapojení prostředí základní,vlhké se zapojením vodičů</t>
  </si>
  <si>
    <t>1059000731</t>
  </si>
  <si>
    <t>Montáž zásuvek domovních se zapojením vodičů bezšroubové připojení chráněných v krabici 10/16 A, pro prostředí normální, provedení 2P + PE dvojí zapojení pro průběžnou montáž</t>
  </si>
  <si>
    <t>https://podminky.urs.cz/item/CS_URS_2025_01/741313012</t>
  </si>
  <si>
    <t>34555247</t>
  </si>
  <si>
    <t>zásuvka nástěnná jednonásobná s víčkem pro průběžnou montáž, IP54, bezšroubové svorky</t>
  </si>
  <si>
    <t>-1475188300</t>
  </si>
  <si>
    <t>741313083</t>
  </si>
  <si>
    <t>Montáž zásuvka chráněná v krabici šroubové připojení 2P+PE dvojí zapojení, prostředí venkovní, mokré se zapojením vodičů</t>
  </si>
  <si>
    <t>1479633615</t>
  </si>
  <si>
    <t>Montáž zásuvek domovních se zapojením vodičů šroubové připojení venkovní nebo mokré, provedení 2P + PE dvojí zapojení pro průběžnou montáž</t>
  </si>
  <si>
    <t>https://podminky.urs.cz/item/CS_URS_2025_01/741313083</t>
  </si>
  <si>
    <t>34555248</t>
  </si>
  <si>
    <t>zásuvka nástěnná jednonásobná s víčkem pro průběžnou montáž, IP44, šroubové svorky</t>
  </si>
  <si>
    <t>1501941856</t>
  </si>
  <si>
    <t>741320104</t>
  </si>
  <si>
    <t>Montáž jističů jednopólových nn do 25 A s krytem a signálním kontaktem se zapojením vodičů</t>
  </si>
  <si>
    <t>-730303858</t>
  </si>
  <si>
    <t>Montáž jističů se zapojením vodičů jednopólových nn do 25 A s krytem a signálním kontaktem</t>
  </si>
  <si>
    <t>https://podminky.urs.cz/item/CS_URS_2025_01/741320104</t>
  </si>
  <si>
    <t>35822115</t>
  </si>
  <si>
    <t>jistič 1-pólový 10 A vypínací charakteristika B vypínací schopnost 6 kA</t>
  </si>
  <si>
    <t>1761975290</t>
  </si>
  <si>
    <t>35822111</t>
  </si>
  <si>
    <t>jistič 1-pólový 16 A vypínací charakteristika B vypínací schopnost 10 kA</t>
  </si>
  <si>
    <t>-778322876</t>
  </si>
  <si>
    <t>741320164</t>
  </si>
  <si>
    <t>Montáž jističů třípólových nn do 25 A s krytem a signálním kontaktem se zapojením vodičů</t>
  </si>
  <si>
    <t>-922992176</t>
  </si>
  <si>
    <t>Montáž jističů se zapojením vodičů třípólových nn do 25 A s krytem a signálním kontaktem</t>
  </si>
  <si>
    <t>https://podminky.urs.cz/item/CS_URS_2025_01/741320164</t>
  </si>
  <si>
    <t>35821102R</t>
  </si>
  <si>
    <t>stykač vzduchový 3-pólový 32 A C9.00 48V DC D</t>
  </si>
  <si>
    <t>-1538938796</t>
  </si>
  <si>
    <t>35822401</t>
  </si>
  <si>
    <t>jistič 3-pólový 16 A vypínací charakteristika B vypínací schopnost 10 kA</t>
  </si>
  <si>
    <t>1899378248</t>
  </si>
  <si>
    <t>741321002</t>
  </si>
  <si>
    <t>Montáž proudových chráničů dvoupólových nn do 25 A s krytem se zapojením vodičů</t>
  </si>
  <si>
    <t>524360905</t>
  </si>
  <si>
    <t>Montáž proudových chráničů se zapojením vodičů dvoupólových nn do 25 A s krytem</t>
  </si>
  <si>
    <t>https://podminky.urs.cz/item/CS_URS_2025_01/741321002</t>
  </si>
  <si>
    <t>35822149R</t>
  </si>
  <si>
    <t>jistič 2-pólový 16 A vypínací charakteristika B vypínací schopnost 6 kA</t>
  </si>
  <si>
    <t>420053006</t>
  </si>
  <si>
    <t>741322011</t>
  </si>
  <si>
    <t>Montáž svodiče bleskových proudů nn typ 1 třípólových impulzní proud do 35 kA se zapojením vodičů</t>
  </si>
  <si>
    <t>941914858</t>
  </si>
  <si>
    <t>Montáž přepěťových ochran nn se zapojením vodičů svodiče bleskových proudů - typ 1 třípólových, pro impulsní proud do 35 kA</t>
  </si>
  <si>
    <t>https://podminky.urs.cz/item/CS_URS_2025_01/741322011</t>
  </si>
  <si>
    <t>RPC210451303</t>
  </si>
  <si>
    <t xml:space="preserve">Rozvodnice RB1-3N72-B pro zapuštěnou montáž, neprůhledné dveře, počet řad 2, počet modulů v řadě 18 modulů, krytí IP30,   PE+N, barva RAL9016, materiál : plast</t>
  </si>
  <si>
    <t>1975401442</t>
  </si>
  <si>
    <t>PŘEPĚŤOVÁ OCHRANA, T2 (C), TNS, 3+N PÓL, 12,5 kA</t>
  </si>
  <si>
    <t>741330202</t>
  </si>
  <si>
    <t>Montáž součástí stykačů se zapojením-jednotka mechanického blokování</t>
  </si>
  <si>
    <t>-1136653174</t>
  </si>
  <si>
    <t>Montáž součástí stykačů se zapojením jednotek mechanického blokování</t>
  </si>
  <si>
    <t>https://podminky.urs.cz/item/CS_URS_2025_01/741330202</t>
  </si>
  <si>
    <t>741372022</t>
  </si>
  <si>
    <t>Montáž svítidlo LED interiérové přisazené nástěnné hranaté nebo kruhové přes 0,09 do 0,36 m2 se zapojením vodičů</t>
  </si>
  <si>
    <t>-166959328</t>
  </si>
  <si>
    <t>Montáž svítidel s integrovaným zdrojem LED se zapojením vodičů interiérových přisazených nástěnných hranatých nebo kruhových, plochy přes 0,09 do 0,36 m2</t>
  </si>
  <si>
    <t>https://podminky.urs.cz/item/CS_URS_2025_01/741372022</t>
  </si>
  <si>
    <t>34825006</t>
  </si>
  <si>
    <t>svítidlo interiérové přisazené obdélníkové/čtvercové přes 0,09 do 0,36m2 1900-4000lm</t>
  </si>
  <si>
    <t>-780907162</t>
  </si>
  <si>
    <t>741372062</t>
  </si>
  <si>
    <t>Montáž svítidlo LED interiérové přisazené stropní hranaté nebo kruhové přes 0,09 do 0,36 m2 se zapojením vodičů</t>
  </si>
  <si>
    <t>-1453495162</t>
  </si>
  <si>
    <t>Montáž svítidel s integrovaným zdrojem LED se zapojením vodičů interiérových přisazených stropních hranatých nebo kruhových plochy přes 0,09 do 0,36 m2</t>
  </si>
  <si>
    <t>https://podminky.urs.cz/item/CS_URS_2025_01/741372062</t>
  </si>
  <si>
    <t>34825003</t>
  </si>
  <si>
    <t>svítidlo interiérové stropní přisazené kruhové D 300-450mm 1900-2500lm</t>
  </si>
  <si>
    <t>1833743679</t>
  </si>
  <si>
    <t>741810002</t>
  </si>
  <si>
    <t>Celková prohlídka elektrického rozvodu a zařízení přes 100 000 do 500 000,- Kč</t>
  </si>
  <si>
    <t>-43974052</t>
  </si>
  <si>
    <t>Zkoušky a prohlídky elektrických rozvodů a zařízení celková prohlídka a vyhotovení revizní zprávy pro objem montážních prací přes 100 do 500 tis. Kč</t>
  </si>
  <si>
    <t>https://podminky.urs.cz/item/CS_URS_2025_01/741810002</t>
  </si>
  <si>
    <t>998741102</t>
  </si>
  <si>
    <t>Přesun hmot tonážní pro silnoproud v objektech v přes 6 do 12 m</t>
  </si>
  <si>
    <t>-383642467</t>
  </si>
  <si>
    <t>Přesun hmot pro silnoproud stanovený z hmotnosti přesunovaného materiálu vodorovná dopravní vzdálenost do 50 m základní v objektech výšky přes 6 do 12 m</t>
  </si>
  <si>
    <t>https://podminky.urs.cz/item/CS_URS_2025_01/998741102</t>
  </si>
  <si>
    <t>04 - byt 02 vnitřní elektroinstalace</t>
  </si>
  <si>
    <t>1454201815</t>
  </si>
  <si>
    <t>-254835112</t>
  </si>
  <si>
    <t>-448741276</t>
  </si>
  <si>
    <t>-2140472980</t>
  </si>
  <si>
    <t>-881840702</t>
  </si>
  <si>
    <t>1955857384</t>
  </si>
  <si>
    <t>976599579</t>
  </si>
  <si>
    <t>276018447</t>
  </si>
  <si>
    <t>1207130445</t>
  </si>
  <si>
    <t>588839620</t>
  </si>
  <si>
    <t>-1195081022</t>
  </si>
  <si>
    <t>-2036262428</t>
  </si>
  <si>
    <t>-1601886390</t>
  </si>
  <si>
    <t>-1875627948</t>
  </si>
  <si>
    <t>-455586413</t>
  </si>
  <si>
    <t>862404387</t>
  </si>
  <si>
    <t>-1144638100</t>
  </si>
  <si>
    <t>-867178402</t>
  </si>
  <si>
    <t>1117899191</t>
  </si>
  <si>
    <t>-354706323</t>
  </si>
  <si>
    <t>-1608789353</t>
  </si>
  <si>
    <t>-384087060</t>
  </si>
  <si>
    <t>-731115255</t>
  </si>
  <si>
    <t>-74159823</t>
  </si>
  <si>
    <t>700611033</t>
  </si>
  <si>
    <t>868269686</t>
  </si>
  <si>
    <t>-931905492</t>
  </si>
  <si>
    <t>-1618681460</t>
  </si>
  <si>
    <t>1070691734</t>
  </si>
  <si>
    <t>-2005295330</t>
  </si>
  <si>
    <t>-607688549</t>
  </si>
  <si>
    <t>-629063868</t>
  </si>
  <si>
    <t>-1672618647</t>
  </si>
  <si>
    <t>1954028877</t>
  </si>
  <si>
    <t>449279891</t>
  </si>
  <si>
    <t>244616857</t>
  </si>
  <si>
    <t>1504978689</t>
  </si>
  <si>
    <t>-23321501</t>
  </si>
  <si>
    <t>-1838052890</t>
  </si>
  <si>
    <t>-1549997271</t>
  </si>
  <si>
    <t>1669200029</t>
  </si>
  <si>
    <t>-682897212</t>
  </si>
  <si>
    <t>1384755945</t>
  </si>
  <si>
    <t>-306857370</t>
  </si>
  <si>
    <t>-10129835</t>
  </si>
  <si>
    <t>2050885725</t>
  </si>
  <si>
    <t>-430495401</t>
  </si>
  <si>
    <t>-758301488</t>
  </si>
  <si>
    <t>-566835708</t>
  </si>
  <si>
    <t>-744135000</t>
  </si>
  <si>
    <t>-1067238939</t>
  </si>
  <si>
    <t>867526407</t>
  </si>
  <si>
    <t>1487889281</t>
  </si>
  <si>
    <t>1572540732</t>
  </si>
  <si>
    <t>05 - přívod elektro RB1 a RB 2 + rozváděč RHB + Domácí telefon</t>
  </si>
  <si>
    <t xml:space="preserve">    742 - Elektroinstalace - slaboproud</t>
  </si>
  <si>
    <t>HZS - Hodinové zúčtovací sazby</t>
  </si>
  <si>
    <t>-138296758</t>
  </si>
  <si>
    <t>55*0,03</t>
  </si>
  <si>
    <t>1125723256</t>
  </si>
  <si>
    <t>273898884</t>
  </si>
  <si>
    <t>47,5"domácí telefon"</t>
  </si>
  <si>
    <t>7,5"chodba pro kabel mezi REB a RHE"</t>
  </si>
  <si>
    <t>-1850344092</t>
  </si>
  <si>
    <t>0,45+0,15+0,15"prostupy zdmi"</t>
  </si>
  <si>
    <t>2077841400</t>
  </si>
  <si>
    <t>1389615468</t>
  </si>
  <si>
    <t>-802435429</t>
  </si>
  <si>
    <t>0,119*12 'Přepočtené koeficientem množství</t>
  </si>
  <si>
    <t>-914578657</t>
  </si>
  <si>
    <t>1821939442</t>
  </si>
  <si>
    <t>741110511</t>
  </si>
  <si>
    <t>Montáž lišta a kanálek vkládací šířky do 60 mm s víčkem</t>
  </si>
  <si>
    <t>462879178</t>
  </si>
  <si>
    <t>Montáž lišt a kanálků elektroinstalačních se spojkami, ohyby a rohy a s nasunutím do krabic vkládacích s víčkem, šířky do 60 mm</t>
  </si>
  <si>
    <t>https://podminky.urs.cz/item/CS_URS_2025_01/741110511</t>
  </si>
  <si>
    <t>34571008</t>
  </si>
  <si>
    <t>lišta elektroinstalační hranatá PVC 40x40mm</t>
  </si>
  <si>
    <t>699377426</t>
  </si>
  <si>
    <t>15*1,05 'Přepočtené koeficientem množství</t>
  </si>
  <si>
    <t>741122011</t>
  </si>
  <si>
    <t>Montáž kabel Cu bez ukončení uložený pod omítku plný kulatý 2x1,5 až 2,5 mm2 (např. CYKY)</t>
  </si>
  <si>
    <t>174070610</t>
  </si>
  <si>
    <t>Montáž kabelů měděných bez ukončení uložených pod omítku plných kulatých (např. CYKY), počtu a průřezu žil 2x1,5 až 2,5 mm2</t>
  </si>
  <si>
    <t>https://podminky.urs.cz/item/CS_URS_2025_01/741122011</t>
  </si>
  <si>
    <t>34111005</t>
  </si>
  <si>
    <t>kabel instalační jádro Cu plné izolace PVC plášť PVC 450/750V (CYKY) 2x1,5mm2</t>
  </si>
  <si>
    <t>461722667</t>
  </si>
  <si>
    <t>7,5*1,15 'Přepočtené koeficientem množství</t>
  </si>
  <si>
    <t>-1271373212</t>
  </si>
  <si>
    <t>-1097547268</t>
  </si>
  <si>
    <t>15*1,15 'Přepočtené koeficientem množství</t>
  </si>
  <si>
    <t>741122025</t>
  </si>
  <si>
    <t>Montáž kabel Cu bez ukončení uložený pod omítku plný kulatý 4x16 až 25 mm2 (např. CYKY)</t>
  </si>
  <si>
    <t>716081188</t>
  </si>
  <si>
    <t>Montáž kabelů měděných bez ukončení uložených pod omítku plných kulatých (např. CYKY), počtu a průřezu žil 4x16 až 25 mm2</t>
  </si>
  <si>
    <t>https://podminky.urs.cz/item/CS_URS_2025_01/741122025</t>
  </si>
  <si>
    <t>34111080</t>
  </si>
  <si>
    <t>kabel instalační jádro Cu plné izolace PVC plášť PVC 450/750V (CYKY) 4x16mm2</t>
  </si>
  <si>
    <t>-1830674922</t>
  </si>
  <si>
    <t>741122223</t>
  </si>
  <si>
    <t>Montáž kabel Cu plný kulatý žíla 4x16 až 25 mm2 uložený volně (např. CYKY)</t>
  </si>
  <si>
    <t>1797654130</t>
  </si>
  <si>
    <t>Montáž kabelů měděných bez ukončení uložených volně nebo v liště plných kulatých (např. CYKY) počtu a průřezu žil 4x16 až 25 mm2</t>
  </si>
  <si>
    <t>https://podminky.urs.cz/item/CS_URS_2025_01/741122223</t>
  </si>
  <si>
    <t>-276940911</t>
  </si>
  <si>
    <t>741130006</t>
  </si>
  <si>
    <t>Ukončení vodič izolovaný do 16 mm2 v rozváděči nebo na přístroji</t>
  </si>
  <si>
    <t>-2128517527</t>
  </si>
  <si>
    <t>Ukončení vodičů izolovaných s označením a zapojením v rozváděči nebo na přístroji, průřezu žíly do 16 mm2</t>
  </si>
  <si>
    <t>https://podminky.urs.cz/item/CS_URS_2025_01/741130006</t>
  </si>
  <si>
    <t>741210101</t>
  </si>
  <si>
    <t>Montáž rozvaděčů litinových, hliníkových nebo plastových sestava do 50 kg</t>
  </si>
  <si>
    <t>-1889352705</t>
  </si>
  <si>
    <t>Montáž rozvaděčů litinových, hliníkových nebo plastových bez zapojení vodičů sestavy hmotnosti do 50 kg</t>
  </si>
  <si>
    <t>https://podminky.urs.cz/item/CS_URS_2025_01/741210101</t>
  </si>
  <si>
    <t>35717503</t>
  </si>
  <si>
    <t>jádro elektrorozvodné šířka 360mm 3+0</t>
  </si>
  <si>
    <t>1542747387</t>
  </si>
  <si>
    <t>35711871</t>
  </si>
  <si>
    <t>skříň rozváděče elektroměrového pro přímé měření kompaktní pilíř celoplastové provedení pro 2x dvousazbový třífázový elektroměr a spínací prvek sazby přístroje na elektroměrové desce s plombovatelným krytem jističů (ER222/NKP7P)</t>
  </si>
  <si>
    <t>412224041</t>
  </si>
  <si>
    <t>741310124</t>
  </si>
  <si>
    <t>Montáž přepínač (polo)zapuštěný bezšroubové připojení 6+1-sériový střídavý se zapojením vodičů</t>
  </si>
  <si>
    <t>1978521338</t>
  </si>
  <si>
    <t>Montáž spínačů jedno nebo dvoupólových polozapuštěných nebo zapuštěných se zapojením vodičů bezšroubové připojení přepínačů, řazení 6+1-sériových střídavých</t>
  </si>
  <si>
    <t>https://podminky.urs.cz/item/CS_URS_2025_01/741310124</t>
  </si>
  <si>
    <t>34539049</t>
  </si>
  <si>
    <t>kryt spínače jednoduchý</t>
  </si>
  <si>
    <t>388742965</t>
  </si>
  <si>
    <t>34539017</t>
  </si>
  <si>
    <t>přístroj přepínače střídavého dvojitého, řazení 6+6(6+1) bezšroubové svorky</t>
  </si>
  <si>
    <t>34515771</t>
  </si>
  <si>
    <t>-2109036705</t>
  </si>
  <si>
    <t>34539004</t>
  </si>
  <si>
    <t>přístroj přepínače křížového, řazení 7, 7So šroubové svorky</t>
  </si>
  <si>
    <t>-1834277267</t>
  </si>
  <si>
    <t>34539046</t>
  </si>
  <si>
    <t>kryt spínače jednoduchý, s popisovým polem</t>
  </si>
  <si>
    <t>-1089497411</t>
  </si>
  <si>
    <t>741311815</t>
  </si>
  <si>
    <t>Demontáž spínačů nástěnných normálních do 10 A šroubových bez zachování funkčnosti přes 2 do 4 svorek</t>
  </si>
  <si>
    <t>1224237382</t>
  </si>
  <si>
    <t>Demontáž spínačů bez zachování funkčnosti (do suti) nástěnných, pro prostředí normální do 10 A, připojení šroubové přes 2 svorky do 4 svorek</t>
  </si>
  <si>
    <t>https://podminky.urs.cz/item/CS_URS_2025_01/741311815</t>
  </si>
  <si>
    <t>741371843</t>
  </si>
  <si>
    <t>Demontáž svítidla interiérového se standardní paticí nebo int. zdrojem LED přisazeného stropního přes 0,09 m2 do 0,36 m2 bez zachování funkčnosti</t>
  </si>
  <si>
    <t>64992266</t>
  </si>
  <si>
    <t>Demontáž svítidel bez zachování funkčnosti (do suti) interiérových se standardní paticí (E27, T5, GU10) nebo integrovaným zdrojem LED přisazených, ploše stropních přes 0,09 do 0,36 m2</t>
  </si>
  <si>
    <t>https://podminky.urs.cz/item/CS_URS_2025_01/741371843</t>
  </si>
  <si>
    <t>-479115550</t>
  </si>
  <si>
    <t>567134889</t>
  </si>
  <si>
    <t>741810001</t>
  </si>
  <si>
    <t>Celková prohlídka elektrického rozvodu a zařízení do 100 000,- Kč</t>
  </si>
  <si>
    <t>907570355</t>
  </si>
  <si>
    <t>Zkoušky a prohlídky elektrických rozvodů a zařízení celková prohlídka a vyhotovení revizní zprávy pro objem montážních prací do 100 tis. Kč</t>
  </si>
  <si>
    <t>https://podminky.urs.cz/item/CS_URS_2025_01/741810001</t>
  </si>
  <si>
    <t>-251997482</t>
  </si>
  <si>
    <t>742</t>
  </si>
  <si>
    <t>Elektroinstalace - slaboproud</t>
  </si>
  <si>
    <t>742110002</t>
  </si>
  <si>
    <t>Montáž trubek pro slaboproud plastových ohebných uložených pod omítku</t>
  </si>
  <si>
    <t>470898759</t>
  </si>
  <si>
    <t>Montáž trubek elektroinstalačních plastových ohebných uložených pod omítku</t>
  </si>
  <si>
    <t>https://podminky.urs.cz/item/CS_URS_2025_01/742110002</t>
  </si>
  <si>
    <t>34571051</t>
  </si>
  <si>
    <t>trubka elektroinstalační ohebná EN 500 86-1141 (chránička) D 22,9/28,5mm</t>
  </si>
  <si>
    <t>622072877</t>
  </si>
  <si>
    <t>40*1,05 'Přepočtené koeficientem množství</t>
  </si>
  <si>
    <t>742110504</t>
  </si>
  <si>
    <t>Montáž krabic pro slaboproud zapuštěných plastových odbočných kruhových s víčkem</t>
  </si>
  <si>
    <t>2079951487</t>
  </si>
  <si>
    <t>Montáž krabic elektroinstalačních s víčkem zapuštěných plastových odbočných kruhových</t>
  </si>
  <si>
    <t>https://podminky.urs.cz/item/CS_URS_2025_01/742110504</t>
  </si>
  <si>
    <t>34571521</t>
  </si>
  <si>
    <t>krabice pod omítku PVC odbočná kruhová D 70mm s víčkem a svorkovnicí</t>
  </si>
  <si>
    <t>988052829</t>
  </si>
  <si>
    <t>742124002</t>
  </si>
  <si>
    <t>Montáž kabelů datových FTP, UTP, STP pro vnitřní rozvody do trubky</t>
  </si>
  <si>
    <t>637289562</t>
  </si>
  <si>
    <t>https://podminky.urs.cz/item/CS_URS_2025_01/742124002</t>
  </si>
  <si>
    <t>RMATSLB0003</t>
  </si>
  <si>
    <t>Kabel SYKFY 3x2x0,5</t>
  </si>
  <si>
    <t>-1089300885</t>
  </si>
  <si>
    <t>40*1,2 'Přepočtené koeficientem množství</t>
  </si>
  <si>
    <t>RMATSLB0004</t>
  </si>
  <si>
    <t>Kabel SYKFY 4x2x0,5</t>
  </si>
  <si>
    <t>1429087669</t>
  </si>
  <si>
    <t>5,33333333333333*1,2 'Přepočtené koeficientem množství</t>
  </si>
  <si>
    <t>RMATSLB0005</t>
  </si>
  <si>
    <t>JYTY 4x1</t>
  </si>
  <si>
    <t>-1542964460</t>
  </si>
  <si>
    <t>4,66666666666667*1,2 'Přepočtené koeficientem množství</t>
  </si>
  <si>
    <t>RMATSLB0006</t>
  </si>
  <si>
    <t>CYSY 2x1</t>
  </si>
  <si>
    <t>-1246602699</t>
  </si>
  <si>
    <t>3,33333333333333*1,2 'Přepočtené koeficientem množství</t>
  </si>
  <si>
    <t>742210121</t>
  </si>
  <si>
    <t>Montáž hlásiče automatického bodového</t>
  </si>
  <si>
    <t>-1663108576</t>
  </si>
  <si>
    <t>https://podminky.urs.cz/item/CS_URS_2025_01/742210121</t>
  </si>
  <si>
    <t>R59081433</t>
  </si>
  <si>
    <t>autonomni detekce a signalizace požáru PBZ poznámka 7 výkres D.1.1.20</t>
  </si>
  <si>
    <t>-1297156732</t>
  </si>
  <si>
    <t>742310001</t>
  </si>
  <si>
    <t>Montáž napájecího modulu k domácímu telefonu na DIN lištu</t>
  </si>
  <si>
    <t>905437154</t>
  </si>
  <si>
    <t>Montáž domovního telefonu napájecího modulu na DIN lištu</t>
  </si>
  <si>
    <t>https://podminky.urs.cz/item/CS_URS_2025_01/742310001</t>
  </si>
  <si>
    <t>38227040</t>
  </si>
  <si>
    <t>zdroj napájecí domácího telefonu</t>
  </si>
  <si>
    <t>-1056370769</t>
  </si>
  <si>
    <t>742310002</t>
  </si>
  <si>
    <t>Montáž komunikačního tabla k domácímu telefonu</t>
  </si>
  <si>
    <t>1989943200</t>
  </si>
  <si>
    <t>Montáž domovního telefonu komunikačního tabla</t>
  </si>
  <si>
    <t>https://podminky.urs.cz/item/CS_URS_2025_01/742310002</t>
  </si>
  <si>
    <t>38226100</t>
  </si>
  <si>
    <t>zvonkové tablo s elektronickým vrátným 2 tlačítka, rámeček pod omítkou</t>
  </si>
  <si>
    <t>-1999528558</t>
  </si>
  <si>
    <t>742310003</t>
  </si>
  <si>
    <t>Montáž klimatického krytu pro komunikační tablo domácího telefonu</t>
  </si>
  <si>
    <t>-735851361</t>
  </si>
  <si>
    <t>Montáž domovního telefonu klimatického krytu pro komunikační tablo</t>
  </si>
  <si>
    <t>https://podminky.urs.cz/item/CS_URS_2025_01/742310003</t>
  </si>
  <si>
    <t>RMATSLB0001</t>
  </si>
  <si>
    <t>Ochranná stříška proti dešti, nerez</t>
  </si>
  <si>
    <t>1672191337</t>
  </si>
  <si>
    <t>742310005</t>
  </si>
  <si>
    <t>Montáž distributoru signálu domácího telefonu</t>
  </si>
  <si>
    <t>-488602051</t>
  </si>
  <si>
    <t>Montáž domovního telefonu distributoru signálu</t>
  </si>
  <si>
    <t>https://podminky.urs.cz/item/CS_URS_2025_01/742310005</t>
  </si>
  <si>
    <t>RMATSLB0002</t>
  </si>
  <si>
    <t>Analogový systém 4+n. Panel se dvěma tlačítky z eloxovaného hliníku. Instalace pod omítku. Souprava obsahuje: Vstupní panel se 2 tlačítky a hlasovou jednotkou, Zdroj, Dva domovní telefony, instalační krabici</t>
  </si>
  <si>
    <t>-1528569630</t>
  </si>
  <si>
    <t>HZS</t>
  </si>
  <si>
    <t>Hodinové zúčtovací sazby</t>
  </si>
  <si>
    <t>HZS2232</t>
  </si>
  <si>
    <t>Hodinová zúčtovací sazba elektrikář odborný</t>
  </si>
  <si>
    <t>hod</t>
  </si>
  <si>
    <t>512</t>
  </si>
  <si>
    <t>-357497393</t>
  </si>
  <si>
    <t>Hodinové zúčtovací sazby profesí PSV provádění stavebních instalací elektrikář odborný</t>
  </si>
  <si>
    <t>https://podminky.urs.cz/item/CS_URS_2025_01/HZS2232</t>
  </si>
  <si>
    <t>6"úpravy rozvaděče RH v DK pro napojení REB"</t>
  </si>
  <si>
    <t>2"1ks 3fáz.vypínač na lištu IS 40A v RH"</t>
  </si>
  <si>
    <t>35822180</t>
  </si>
  <si>
    <t>jistič 3-pólový 40 A vypínací charakteristika C vypínací schopnost 10 kA</t>
  </si>
  <si>
    <t>1697226029</t>
  </si>
  <si>
    <t>06 - společné prostory - oprava povrchů</t>
  </si>
  <si>
    <t>310231041</t>
  </si>
  <si>
    <t>Zazdívka otvorů ve zdivu nadzákladovém pl do 1 m2 cihlami děrovanými přes P10 do P15 tl 240 mm</t>
  </si>
  <si>
    <t>-1978166856</t>
  </si>
  <si>
    <t>Zazdívka otvorů ve zdivu nadzákladovém děrovanými cihlami plochy do 1 m2 přes P10 do P15, tl. zdiva 240 mm</t>
  </si>
  <si>
    <t>https://podminky.urs.cz/item/CS_URS_2025_01/310231041</t>
  </si>
  <si>
    <t>0,8*0,95"po rozváděči 3.NP schodiště"</t>
  </si>
  <si>
    <t>78893190</t>
  </si>
  <si>
    <t>2*6,05"chodba přízemí"</t>
  </si>
  <si>
    <t>2,5*6,05"strop schodiště"</t>
  </si>
  <si>
    <t>611311135</t>
  </si>
  <si>
    <t>Vápenný štuk vnitřních schodišťových konstrukcí tloušťky do 3 mm</t>
  </si>
  <si>
    <t>1434514766</t>
  </si>
  <si>
    <t>Vápenný štuk vnitřních ploch tloušťky do 3 mm schodišťových konstrukcí stropů, stěn, ramen nebo nosníků</t>
  </si>
  <si>
    <t>https://podminky.urs.cz/item/CS_URS_2025_01/611311135</t>
  </si>
  <si>
    <t>1,4*2,5*2"podhled podlaží 2 a 3"</t>
  </si>
  <si>
    <t>1,25*2,5*2"podhled podesta"</t>
  </si>
  <si>
    <t>3,5*1,2*4"podhled schodišťové rameno"</t>
  </si>
  <si>
    <t>(3+3,15+4,5)*6,05*2-2*1,2*2,1-1,3*1,97-2*0,8*1,97"boční stěny schodiště z podesty do suterénu po strop schodiště 3.NP"</t>
  </si>
  <si>
    <t>(3+3,15+4,5)*2,5-3*1,4*1,75"obvodová stěna s okny z mezipodesty suterén po strop"</t>
  </si>
  <si>
    <t>(3+3,3+2,7)*2,5"vnitřní stěna schodiště 1. NP až 3. NP</t>
  </si>
  <si>
    <t>158368444</t>
  </si>
  <si>
    <t>2*3*2+6,05*3*2-1,3*1,97*2-1,25*2,1-1,5*2,47"chodba přízemí"</t>
  </si>
  <si>
    <t>-1557558358</t>
  </si>
  <si>
    <t>"O7/I"1,8*2*0,2</t>
  </si>
  <si>
    <t>"O7/II"2,5*2*0,2</t>
  </si>
  <si>
    <t>"O7/III"2,1*2*0,2</t>
  </si>
  <si>
    <t>"O7/I"1,5*0,2</t>
  </si>
  <si>
    <t>"O7/II"1,5*0,2</t>
  </si>
  <si>
    <t>"O7/III"1,5*0,2</t>
  </si>
  <si>
    <t>888563054</t>
  </si>
  <si>
    <t>1,5*3+1,8*2+2,5*2+2,1*2</t>
  </si>
  <si>
    <t>-1618133032</t>
  </si>
  <si>
    <t>17,3*1,05 'Přepočtené koeficientem množství</t>
  </si>
  <si>
    <t>-27386099</t>
  </si>
  <si>
    <t>"O7/I"1,8*2+1,5</t>
  </si>
  <si>
    <t>"O7/II"2,5*2+1,5</t>
  </si>
  <si>
    <t>"O7/III"2,1*2+1,5</t>
  </si>
  <si>
    <t>949111111</t>
  </si>
  <si>
    <t>Montáž lešení lehkého kozového trubkového v do 1,2 m</t>
  </si>
  <si>
    <t>sada</t>
  </si>
  <si>
    <t>-1687376380</t>
  </si>
  <si>
    <t>Lešení lehké kozové trubkové o výšce lešeňové podlahy do 1,2 m montáž</t>
  </si>
  <si>
    <t>https://podminky.urs.cz/item/CS_URS_2025_01/949111111</t>
  </si>
  <si>
    <t>7"pro práci v bytech"</t>
  </si>
  <si>
    <t>949111122</t>
  </si>
  <si>
    <t>Montáž lešení lehkého kozového trubkového ve schodišti v přes 1,5 do 3,5 m</t>
  </si>
  <si>
    <t>-925000263</t>
  </si>
  <si>
    <t>Lešení lehké kozové trubkové ve schodišti o výšce lešeňové podlahy přes 1,5 do 3,5 m montáž</t>
  </si>
  <si>
    <t>https://podminky.urs.cz/item/CS_URS_2025_01/949111122</t>
  </si>
  <si>
    <t>7"pro práci na schodišti""</t>
  </si>
  <si>
    <t>949111211</t>
  </si>
  <si>
    <t>Příplatek k lešení lehkému kozovému trubkovému v do 1,2 m za každý den použití</t>
  </si>
  <si>
    <t>-1266403021</t>
  </si>
  <si>
    <t>Lešení lehké kozové trubkové o výšce lešeňové podlahy do 1,2 m příplatek k ceně za každý den použití</t>
  </si>
  <si>
    <t>https://podminky.urs.cz/item/CS_URS_2025_01/949111211</t>
  </si>
  <si>
    <t>7*(9,747+10,023+26,936*2)/8"počet sad*počet normohodin/délka směny</t>
  </si>
  <si>
    <t>949111222</t>
  </si>
  <si>
    <t>Příplatek k lešení lehkému kozovému trubkovému ve schodišti v přes 1,5 do 3,5 m za každý den použití</t>
  </si>
  <si>
    <t>-1504170651</t>
  </si>
  <si>
    <t>Lešení lehké kozové trubkové ve schodišti o výšce lešeňové podlahy přes 1,5 do 3,5 m příplatek k ceně za každý den použití</t>
  </si>
  <si>
    <t>https://podminky.urs.cz/item/CS_URS_2025_01/949111222</t>
  </si>
  <si>
    <t>7*71,986/8"počet sad*počet normohodin práce/délka směny"</t>
  </si>
  <si>
    <t>949111811</t>
  </si>
  <si>
    <t>Demontáž lešení lehkého kozového trubkového v do 1,2 m</t>
  </si>
  <si>
    <t>1351825047</t>
  </si>
  <si>
    <t>Lešení lehké kozové trubkové o výšce lešeňové podlahy do 1,2 m demontáž</t>
  </si>
  <si>
    <t>https://podminky.urs.cz/item/CS_URS_2025_01/949111811</t>
  </si>
  <si>
    <t>949111822</t>
  </si>
  <si>
    <t>Demontáž lešení lehkého kozového trubkového ve schodišti v přes 1,5 do 3,5 m</t>
  </si>
  <si>
    <t>-1345422769</t>
  </si>
  <si>
    <t>Lešení lehké kozové trubkové ve schodišti o výšce lešeňové podlahy přes 1,5 do 3,5 m demontáž</t>
  </si>
  <si>
    <t>https://podminky.urs.cz/item/CS_URS_2025_01/949111822</t>
  </si>
  <si>
    <t>952901111</t>
  </si>
  <si>
    <t>Vyčištění budov bytové a občanské výstavby při výšce podlaží do 4 m</t>
  </si>
  <si>
    <t>-292658091</t>
  </si>
  <si>
    <t>Vyčištění budov nebo objektů před předáním do užívání budov bytové nebo občanské výstavby, světlé výšky podlaží do 4 m</t>
  </si>
  <si>
    <t>https://podminky.urs.cz/item/CS_URS_2025_01/952901111</t>
  </si>
  <si>
    <t>70,23+4,49"byt č. 1"</t>
  </si>
  <si>
    <t>70,23+4,49"byt č. 2"</t>
  </si>
  <si>
    <t>27,225+7+6,25+16,8"společné prostory"</t>
  </si>
  <si>
    <t>962081141</t>
  </si>
  <si>
    <t>Bourání příček ze skleněných tvárnic tl přes 100 do 150 mm</t>
  </si>
  <si>
    <t>115632559</t>
  </si>
  <si>
    <t>Bourání příček nebo přizdívek ze skleněných tvárnic, tl. přes 100 do 150 mm</t>
  </si>
  <si>
    <t>https://podminky.urs.cz/item/CS_URS_2025_01/962081141</t>
  </si>
  <si>
    <t>"O7/I až O7/III"1,5*1,8+1,5*2,5+1,5*2,1</t>
  </si>
  <si>
    <t>967031132</t>
  </si>
  <si>
    <t>Přisekání rovných ostění v cihelném zdivu na MV nebo MVC</t>
  </si>
  <si>
    <t>-1146304716</t>
  </si>
  <si>
    <t>Přisekání (špicování) plošné nebo rovných ostění zdiva z cihel pálených rovných ostění, bez odstupu, po hrubém vybourání otvorů, na maltu vápennou nebo vápenocementovou</t>
  </si>
  <si>
    <t>https://podminky.urs.cz/item/CS_URS_2025_01/967031132</t>
  </si>
  <si>
    <t>"po odstranění sklobetonu/vybourání luxferů pro okna O7/I až III"</t>
  </si>
  <si>
    <t>1,5*0,15*3+1,8*2*0,15+2,5*0,15*2+2,1*0,15*2</t>
  </si>
  <si>
    <t>377830624</t>
  </si>
  <si>
    <t>1205616339</t>
  </si>
  <si>
    <t>239704268</t>
  </si>
  <si>
    <t>-1972160345</t>
  </si>
  <si>
    <t>2032837337</t>
  </si>
  <si>
    <t>1,856*12 'Přepočtené koeficientem množství</t>
  </si>
  <si>
    <t>-321915304</t>
  </si>
  <si>
    <t>1209159052</t>
  </si>
  <si>
    <t>741211823</t>
  </si>
  <si>
    <t>Demontáž rozvodnic kovových pod omítkou s krytím přes IPx4 plochou do 0,8 m2</t>
  </si>
  <si>
    <t>-64614734</t>
  </si>
  <si>
    <t>Demontáž rozvodnic kovových, uložených pod omítkou, krytí přes IPx 4, plochy přes 0,2 do 0,8 m2</t>
  </si>
  <si>
    <t>https://podminky.urs.cz/item/CS_URS_2025_01/741211823</t>
  </si>
  <si>
    <t>1"rozvodnice 3.NP schodiště"</t>
  </si>
  <si>
    <t>741213813</t>
  </si>
  <si>
    <t>Demontáž kabelu silového z rozvodnice průřezu žil přes 4 do 10 mm2 bez zachování funkčnosti</t>
  </si>
  <si>
    <t>-1693043194</t>
  </si>
  <si>
    <t>Demontáž kabelu z rozvodnice bez zachování funkčnosti (do suti) silových, průřezu přes 4 do 10 mm2</t>
  </si>
  <si>
    <t>https://podminky.urs.cz/item/CS_URS_2025_01/741213813</t>
  </si>
  <si>
    <t>766622132</t>
  </si>
  <si>
    <t>Montáž plastových oken plochy přes 1 m2 otevíravých v do 2,5 m s rámem do zdiva</t>
  </si>
  <si>
    <t>1400941669</t>
  </si>
  <si>
    <t>Montáž oken plastových včetně montáže rámu plochy přes 1 m2 otevíravých do zdiva, výšky přes 1,5 do 2,5 m</t>
  </si>
  <si>
    <t>https://podminky.urs.cz/item/CS_URS_2025_01/766622132</t>
  </si>
  <si>
    <t>"O7/I+O7/II+O7/III"1,5*1,8+1,5*2,5+1,5*2,1</t>
  </si>
  <si>
    <t>61140053</t>
  </si>
  <si>
    <t>okno plastové otevíravé/sklopné dvojsklo přes plochu 1m2 v 1,5-2,5m</t>
  </si>
  <si>
    <t>337282246</t>
  </si>
  <si>
    <t>766629631</t>
  </si>
  <si>
    <t>Montáž těsnění připojovací spáry ostění nebo nadpraží komprimační páskou</t>
  </si>
  <si>
    <t>194666537</t>
  </si>
  <si>
    <t>Předsazená montáž otvorových výplní dveří utěsnění připojovací spáry ostění nebo nadpraží komprimační páskou</t>
  </si>
  <si>
    <t>https://podminky.urs.cz/item/CS_URS_2025_01/766629631</t>
  </si>
  <si>
    <t>59071027</t>
  </si>
  <si>
    <t>páska okenní těsnící měkčený pěnový PUR impregnovaná s integrovanou páskou 10-45x58mm</t>
  </si>
  <si>
    <t>2024072400</t>
  </si>
  <si>
    <t>17,3*1,1 'Přepočtené koeficientem množství</t>
  </si>
  <si>
    <t>766629639</t>
  </si>
  <si>
    <t>Montáž těsnění připojovací spáry parapetu těsnící fólií</t>
  </si>
  <si>
    <t>1554731401</t>
  </si>
  <si>
    <t>Předsazená montáž otvorových výplní dveří utěsnění připojovací spáry parapetu těsnící fólií</t>
  </si>
  <si>
    <t>https://podminky.urs.cz/item/CS_URS_2025_01/766629639</t>
  </si>
  <si>
    <t>1,5*3</t>
  </si>
  <si>
    <t>59071092</t>
  </si>
  <si>
    <t>fólie okenní těsnící univerzální klimaticky aktivní omítatelná 70mm s butylem</t>
  </si>
  <si>
    <t>-81119369</t>
  </si>
  <si>
    <t>4,5*1,1 'Přepočtené koeficientem množství</t>
  </si>
  <si>
    <t>-1114180495</t>
  </si>
  <si>
    <t>-1217511748</t>
  </si>
  <si>
    <t>195488304</t>
  </si>
  <si>
    <t>783101201</t>
  </si>
  <si>
    <t>Hrubé obroušení podkladu truhlářských konstrukcí před provedením nátěru</t>
  </si>
  <si>
    <t>-1974336898</t>
  </si>
  <si>
    <t>Příprava podkladu truhlářských konstrukcí před provedením nátěru broušení smirkovým papírem nebo plátnem hrubé</t>
  </si>
  <si>
    <t>https://podminky.urs.cz/item/CS_URS_2025_01/783101201</t>
  </si>
  <si>
    <t>783101203</t>
  </si>
  <si>
    <t>Jemné obroušení podkladu truhlářských konstrukcí před provedením nátěru</t>
  </si>
  <si>
    <t>547255064</t>
  </si>
  <si>
    <t>Příprava podkladu truhlářských konstrukcí před provedením nátěru broušení smirkovým papírem nebo plátnem jemné</t>
  </si>
  <si>
    <t>https://podminky.urs.cz/item/CS_URS_2025_01/783101203</t>
  </si>
  <si>
    <t>783101403</t>
  </si>
  <si>
    <t>Oprášení podkladu truhlářských konstrukcí před provedením nátěru</t>
  </si>
  <si>
    <t>1082405293</t>
  </si>
  <si>
    <t>Příprava podkladu truhlářských konstrukcí před provedením nátěru oprášení</t>
  </si>
  <si>
    <t>https://podminky.urs.cz/item/CS_URS_2025_01/783101403</t>
  </si>
  <si>
    <t>(5*3,5+4*0,3+1,35)*(0,06*3)"madlo zábradlí mezipodesta suterém - 3.NP"</t>
  </si>
  <si>
    <t>783113101</t>
  </si>
  <si>
    <t>Jednonásobný napouštěcí syntetický nátěr truhlářských konstrukcí</t>
  </si>
  <si>
    <t>-308246702</t>
  </si>
  <si>
    <t>Napouštěcí nátěr truhlářských konstrukcí jednonásobný syntetický</t>
  </si>
  <si>
    <t>https://podminky.urs.cz/item/CS_URS_2025_01/783113101</t>
  </si>
  <si>
    <t>783114101</t>
  </si>
  <si>
    <t>Základní jednonásobný syntetický nátěr truhlářských konstrukcí</t>
  </si>
  <si>
    <t>1803005605</t>
  </si>
  <si>
    <t>Základní nátěr truhlářských konstrukcí jednonásobný syntetický</t>
  </si>
  <si>
    <t>https://podminky.urs.cz/item/CS_URS_2025_01/783114101</t>
  </si>
  <si>
    <t>783118201</t>
  </si>
  <si>
    <t>Lakovací jednonásobný syntetický nátěr truhlářských konstrukcí</t>
  </si>
  <si>
    <t>-1860093382</t>
  </si>
  <si>
    <t>Lakovací nátěr truhlářských konstrukcí jednonásobný syntetický</t>
  </si>
  <si>
    <t>https://podminky.urs.cz/item/CS_URS_2025_01/783118201</t>
  </si>
  <si>
    <t>783301303</t>
  </si>
  <si>
    <t>Bezoplachové odrezivění zámečnických konstrukcí</t>
  </si>
  <si>
    <t>-1443330747</t>
  </si>
  <si>
    <t>Příprava podkladu zámečnických konstrukcí před provedením nátěru odrezivění odrezovačem bezoplachovým</t>
  </si>
  <si>
    <t>https://podminky.urs.cz/item/CS_URS_2025_01/783301303</t>
  </si>
  <si>
    <t>783301313</t>
  </si>
  <si>
    <t>Odmaštění zámečnických konstrukcí ředidlovým odmašťovačem</t>
  </si>
  <si>
    <t>2087700928</t>
  </si>
  <si>
    <t>Příprava podkladu zámečnických konstrukcí před provedením nátěru odmaštění odmašťovačem ředidlovým</t>
  </si>
  <si>
    <t>https://podminky.urs.cz/item/CS_URS_2025_01/783301313</t>
  </si>
  <si>
    <t>783301401</t>
  </si>
  <si>
    <t>Ometení zámečnických konstrukcí</t>
  </si>
  <si>
    <t>-710647550</t>
  </si>
  <si>
    <t>Příprava podkladu zámečnických konstrukcí před provedením nátěru ometení</t>
  </si>
  <si>
    <t>https://podminky.urs.cz/item/CS_URS_2025_01/783301401</t>
  </si>
  <si>
    <t>(5*3,5+4*0,3+1,35)*2*(0,05*2+0,01*2)"horní a dolní pás"</t>
  </si>
  <si>
    <t>(5*3,5+4*0,3+1,35)*10*1,05*(4*0,025)"sloupky"</t>
  </si>
  <si>
    <t>-551915444</t>
  </si>
  <si>
    <t>-678324689</t>
  </si>
  <si>
    <t>-353860821</t>
  </si>
  <si>
    <t>1831328285</t>
  </si>
  <si>
    <t>784111007</t>
  </si>
  <si>
    <t>Oprášení (ometení ) podkladu na schodišti podlaží v do 3,80 m</t>
  </si>
  <si>
    <t>-1185935816</t>
  </si>
  <si>
    <t>Oprášení (ometení) podkladu na schodišti o výšce podlaží do 3,80 m</t>
  </si>
  <si>
    <t>https://podminky.urs.cz/item/CS_URS_2025_01/784111007</t>
  </si>
  <si>
    <t>784111031</t>
  </si>
  <si>
    <t>Omytí podkladu v místnostech v do 3,80 m</t>
  </si>
  <si>
    <t>1807555501</t>
  </si>
  <si>
    <t>Omytí podkladu omytí v místnostech výšky do 3,80 m</t>
  </si>
  <si>
    <t>https://podminky.urs.cz/item/CS_URS_2025_01/784111031</t>
  </si>
  <si>
    <t>64,073"před štukováním"</t>
  </si>
  <si>
    <t>784111037</t>
  </si>
  <si>
    <t>Omytí podkladu na schodišti podlaží v do 3,80 m</t>
  </si>
  <si>
    <t>2048924317</t>
  </si>
  <si>
    <t>Omytí podkladu omytí na schodišti o výšce podlaží do 3,80 m</t>
  </si>
  <si>
    <t>https://podminky.urs.cz/item/CS_URS_2025_01/784111037</t>
  </si>
  <si>
    <t>189,937"před štukováním"</t>
  </si>
  <si>
    <t>1683718830</t>
  </si>
  <si>
    <t>784121007</t>
  </si>
  <si>
    <t>Oškrabání malby na schodišti podlaží v do 3,80 m</t>
  </si>
  <si>
    <t>2020720902</t>
  </si>
  <si>
    <t>Oškrabání malby na schodišti o výšce podlaží do 3,80 m</t>
  </si>
  <si>
    <t>https://podminky.urs.cz/item/CS_URS_2025_01/784121007</t>
  </si>
  <si>
    <t>784181121</t>
  </si>
  <si>
    <t>Hloubková jednonásobná bezbarvá penetrace podkladu v místnostech v do 3,80 m</t>
  </si>
  <si>
    <t>-839369315</t>
  </si>
  <si>
    <t>Penetrace podkladu jednonásobná hloubková akrylátová bezbarvá v místnostech výšky do 3,80 m</t>
  </si>
  <si>
    <t>https://podminky.urs.cz/item/CS_URS_2025_01/784181121</t>
  </si>
  <si>
    <t>784181127</t>
  </si>
  <si>
    <t>Hloubková jednonásobná bezbarvá penetrace podkladu na schodišti podlaží v do 3,80 m</t>
  </si>
  <si>
    <t>187767510</t>
  </si>
  <si>
    <t>Penetrace podkladu jednonásobná hloubková akrylátová bezbarvá na schodišti o výšce podlaží do 3,80 m</t>
  </si>
  <si>
    <t>https://podminky.urs.cz/item/CS_URS_2025_01/784181127</t>
  </si>
  <si>
    <t>784211101</t>
  </si>
  <si>
    <t>Dvojnásobné bílé malby ze směsí za mokra výborně oděruvzdorných v místnostech v do 3,80 m</t>
  </si>
  <si>
    <t>-1280401681</t>
  </si>
  <si>
    <t>Malby z malířských směsí oděruvzdorných za mokra dvojnásobné, bílé za mokra oděruvzdorné výborně v místnostech výšky do 3,80 m</t>
  </si>
  <si>
    <t>https://podminky.urs.cz/item/CS_URS_2025_01/784211101</t>
  </si>
  <si>
    <t>784211107</t>
  </si>
  <si>
    <t>Dvojnásobné bílé malby ze směsí za mokra výborně oděruvzdorných na schodišti v do 3,80 m</t>
  </si>
  <si>
    <t>1244738533</t>
  </si>
  <si>
    <t>Malby z malířských směsí oděruvzdorných za mokra dvojnásobné, bílé za mokra oděruvzdorné výborně na schodišti o výšce podlaží do 3,80 m</t>
  </si>
  <si>
    <t>https://podminky.urs.cz/item/CS_URS_2025_01/784211107</t>
  </si>
  <si>
    <t>07 - VRN</t>
  </si>
  <si>
    <t>M - Práce a dodávky M</t>
  </si>
  <si>
    <t xml:space="preserve">    22-M - Montáže technologických zařízení pro dopravní stavby</t>
  </si>
  <si>
    <t>VRN - Vedlejší rozpočtové náklady</t>
  </si>
  <si>
    <t xml:space="preserve">    VRN2 - Příprava staveniště</t>
  </si>
  <si>
    <t xml:space="preserve">    VRN4 - Inženýrská činnost</t>
  </si>
  <si>
    <t>Práce a dodávky M</t>
  </si>
  <si>
    <t>22-M</t>
  </si>
  <si>
    <t>Montáže technologických zařízení pro dopravní stavby</t>
  </si>
  <si>
    <t>220890401</t>
  </si>
  <si>
    <t>Vyhotovení protokolu UTZ pro silnoproudá zařízení a zdroje</t>
  </si>
  <si>
    <t>1513188355</t>
  </si>
  <si>
    <t>Vyhotovení protokolu UTZ včetně funkční zkoušky, posouzení a vyhodnocení podkladů, vypracování protokolu, evidence protokolu pro silnoproudá zařízení a zdroje</t>
  </si>
  <si>
    <t>https://podminky.urs.cz/item/CS_URS_2025_01/220890401</t>
  </si>
  <si>
    <t>Vedlejší rozpočtové náklady</t>
  </si>
  <si>
    <t>VRN2</t>
  </si>
  <si>
    <t>Příprava staveniště</t>
  </si>
  <si>
    <t>024002000</t>
  </si>
  <si>
    <t>Přestěhování lidí, zvířat</t>
  </si>
  <si>
    <t>…</t>
  </si>
  <si>
    <t>1024</t>
  </si>
  <si>
    <t>545579115</t>
  </si>
  <si>
    <t>https://podminky.urs.cz/item/CS_URS_2025_01/024002000</t>
  </si>
  <si>
    <t>1+1"stěhování vybavení bytů"</t>
  </si>
  <si>
    <t>VRN4</t>
  </si>
  <si>
    <t>Inženýrská činnost</t>
  </si>
  <si>
    <t>045002000</t>
  </si>
  <si>
    <t>Kompletační a koordinační činnost</t>
  </si>
  <si>
    <t>-600034072</t>
  </si>
  <si>
    <t>https://podminky.urs.cz/item/CS_URS_2025_01/045002000</t>
  </si>
  <si>
    <t>1"PD skutečného provedení</t>
  </si>
  <si>
    <t>1"dokladová část včetně závěrečné zprávy o odpadech a revizí"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</si>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</sst>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6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342272205" TargetMode="External" /><Relationship Id="rId2" Type="http://schemas.openxmlformats.org/officeDocument/2006/relationships/hyperlink" Target="https://podminky.urs.cz/item/CS_URS_2025_01/611311131" TargetMode="External" /><Relationship Id="rId3" Type="http://schemas.openxmlformats.org/officeDocument/2006/relationships/hyperlink" Target="https://podminky.urs.cz/item/CS_URS_2025_01/612135101" TargetMode="External" /><Relationship Id="rId4" Type="http://schemas.openxmlformats.org/officeDocument/2006/relationships/hyperlink" Target="https://podminky.urs.cz/item/CS_URS_2025_01/612311131" TargetMode="External" /><Relationship Id="rId5" Type="http://schemas.openxmlformats.org/officeDocument/2006/relationships/hyperlink" Target="https://podminky.urs.cz/item/CS_URS_2025_01/612325302" TargetMode="External" /><Relationship Id="rId6" Type="http://schemas.openxmlformats.org/officeDocument/2006/relationships/hyperlink" Target="https://podminky.urs.cz/item/CS_URS_2025_01/622143004" TargetMode="External" /><Relationship Id="rId7" Type="http://schemas.openxmlformats.org/officeDocument/2006/relationships/hyperlink" Target="https://podminky.urs.cz/item/CS_URS_2025_01/624635201" TargetMode="External" /><Relationship Id="rId8" Type="http://schemas.openxmlformats.org/officeDocument/2006/relationships/hyperlink" Target="https://podminky.urs.cz/item/CS_URS_2025_01/945412112" TargetMode="External" /><Relationship Id="rId9" Type="http://schemas.openxmlformats.org/officeDocument/2006/relationships/hyperlink" Target="https://podminky.urs.cz/item/CS_URS_2025_01/968082015" TargetMode="External" /><Relationship Id="rId10" Type="http://schemas.openxmlformats.org/officeDocument/2006/relationships/hyperlink" Target="https://podminky.urs.cz/item/CS_URS_2025_01/968082016" TargetMode="External" /><Relationship Id="rId11" Type="http://schemas.openxmlformats.org/officeDocument/2006/relationships/hyperlink" Target="https://podminky.urs.cz/item/CS_URS_2025_01/974031132" TargetMode="External" /><Relationship Id="rId12" Type="http://schemas.openxmlformats.org/officeDocument/2006/relationships/hyperlink" Target="https://podminky.urs.cz/item/CS_URS_2025_01/974031133" TargetMode="External" /><Relationship Id="rId13" Type="http://schemas.openxmlformats.org/officeDocument/2006/relationships/hyperlink" Target="https://podminky.urs.cz/item/CS_URS_2025_01/974031135" TargetMode="External" /><Relationship Id="rId14" Type="http://schemas.openxmlformats.org/officeDocument/2006/relationships/hyperlink" Target="https://podminky.urs.cz/item/CS_URS_2025_01/974031142" TargetMode="External" /><Relationship Id="rId15" Type="http://schemas.openxmlformats.org/officeDocument/2006/relationships/hyperlink" Target="https://podminky.urs.cz/item/CS_URS_2025_01/977151119" TargetMode="External" /><Relationship Id="rId16" Type="http://schemas.openxmlformats.org/officeDocument/2006/relationships/hyperlink" Target="https://podminky.urs.cz/item/CS_URS_2025_01/978011191" TargetMode="External" /><Relationship Id="rId17" Type="http://schemas.openxmlformats.org/officeDocument/2006/relationships/hyperlink" Target="https://podminky.urs.cz/item/CS_URS_2025_01/978013191" TargetMode="External" /><Relationship Id="rId18" Type="http://schemas.openxmlformats.org/officeDocument/2006/relationships/hyperlink" Target="https://podminky.urs.cz/item/CS_URS_2025_01/997013213" TargetMode="External" /><Relationship Id="rId19" Type="http://schemas.openxmlformats.org/officeDocument/2006/relationships/hyperlink" Target="https://podminky.urs.cz/item/CS_URS_2025_01/997013501" TargetMode="External" /><Relationship Id="rId20" Type="http://schemas.openxmlformats.org/officeDocument/2006/relationships/hyperlink" Target="https://podminky.urs.cz/item/CS_URS_2025_01/997013509" TargetMode="External" /><Relationship Id="rId21" Type="http://schemas.openxmlformats.org/officeDocument/2006/relationships/hyperlink" Target="https://podminky.urs.cz/item/CS_URS_2025_01/997013631" TargetMode="External" /><Relationship Id="rId22" Type="http://schemas.openxmlformats.org/officeDocument/2006/relationships/hyperlink" Target="https://podminky.urs.cz/item/CS_URS_2025_01/998018002" TargetMode="External" /><Relationship Id="rId23" Type="http://schemas.openxmlformats.org/officeDocument/2006/relationships/hyperlink" Target="https://podminky.urs.cz/item/CS_URS_2025_01/711111052" TargetMode="External" /><Relationship Id="rId24" Type="http://schemas.openxmlformats.org/officeDocument/2006/relationships/hyperlink" Target="https://podminky.urs.cz/item/CS_URS_2025_01/721100906" TargetMode="External" /><Relationship Id="rId25" Type="http://schemas.openxmlformats.org/officeDocument/2006/relationships/hyperlink" Target="https://podminky.urs.cz/item/CS_URS_2025_01/721140802" TargetMode="External" /><Relationship Id="rId26" Type="http://schemas.openxmlformats.org/officeDocument/2006/relationships/hyperlink" Target="https://podminky.urs.cz/item/CS_URS_2025_01/721140806" TargetMode="External" /><Relationship Id="rId27" Type="http://schemas.openxmlformats.org/officeDocument/2006/relationships/hyperlink" Target="https://podminky.urs.cz/item/CS_URS_2025_01/721140915" TargetMode="External" /><Relationship Id="rId28" Type="http://schemas.openxmlformats.org/officeDocument/2006/relationships/hyperlink" Target="https://podminky.urs.cz/item/CS_URS_2025_01/721140916" TargetMode="External" /><Relationship Id="rId29" Type="http://schemas.openxmlformats.org/officeDocument/2006/relationships/hyperlink" Target="https://podminky.urs.cz/item/CS_URS_2025_01/721174025" TargetMode="External" /><Relationship Id="rId30" Type="http://schemas.openxmlformats.org/officeDocument/2006/relationships/hyperlink" Target="https://podminky.urs.cz/item/CS_URS_2025_01/721174026" TargetMode="External" /><Relationship Id="rId31" Type="http://schemas.openxmlformats.org/officeDocument/2006/relationships/hyperlink" Target="https://podminky.urs.cz/item/CS_URS_2025_01/721174043" TargetMode="External" /><Relationship Id="rId32" Type="http://schemas.openxmlformats.org/officeDocument/2006/relationships/hyperlink" Target="https://podminky.urs.cz/item/CS_URS_2025_01/721174044" TargetMode="External" /><Relationship Id="rId33" Type="http://schemas.openxmlformats.org/officeDocument/2006/relationships/hyperlink" Target="https://podminky.urs.cz/item/CS_URS_2025_01/721174045" TargetMode="External" /><Relationship Id="rId34" Type="http://schemas.openxmlformats.org/officeDocument/2006/relationships/hyperlink" Target="https://podminky.urs.cz/item/CS_URS_2025_01/721194105" TargetMode="External" /><Relationship Id="rId35" Type="http://schemas.openxmlformats.org/officeDocument/2006/relationships/hyperlink" Target="https://podminky.urs.cz/item/CS_URS_2025_01/721194107" TargetMode="External" /><Relationship Id="rId36" Type="http://schemas.openxmlformats.org/officeDocument/2006/relationships/hyperlink" Target="https://podminky.urs.cz/item/CS_URS_2025_01/721194109" TargetMode="External" /><Relationship Id="rId37" Type="http://schemas.openxmlformats.org/officeDocument/2006/relationships/hyperlink" Target="https://podminky.urs.cz/item/CS_URS_2025_01/721220801" TargetMode="External" /><Relationship Id="rId38" Type="http://schemas.openxmlformats.org/officeDocument/2006/relationships/hyperlink" Target="https://podminky.urs.cz/item/CS_URS_2025_01/721229111" TargetMode="External" /><Relationship Id="rId39" Type="http://schemas.openxmlformats.org/officeDocument/2006/relationships/hyperlink" Target="https://podminky.urs.cz/item/CS_URS_2025_01/721910912" TargetMode="External" /><Relationship Id="rId40" Type="http://schemas.openxmlformats.org/officeDocument/2006/relationships/hyperlink" Target="https://podminky.urs.cz/item/CS_URS_2025_01/998721102" TargetMode="External" /><Relationship Id="rId41" Type="http://schemas.openxmlformats.org/officeDocument/2006/relationships/hyperlink" Target="https://podminky.urs.cz/item/CS_URS_2025_01/722130801" TargetMode="External" /><Relationship Id="rId42" Type="http://schemas.openxmlformats.org/officeDocument/2006/relationships/hyperlink" Target="https://podminky.urs.cz/item/CS_URS_2025_01/722130802" TargetMode="External" /><Relationship Id="rId43" Type="http://schemas.openxmlformats.org/officeDocument/2006/relationships/hyperlink" Target="https://podminky.urs.cz/item/CS_URS_2025_01/722130916" TargetMode="External" /><Relationship Id="rId44" Type="http://schemas.openxmlformats.org/officeDocument/2006/relationships/hyperlink" Target="https://podminky.urs.cz/item/CS_URS_2025_01/722174001" TargetMode="External" /><Relationship Id="rId45" Type="http://schemas.openxmlformats.org/officeDocument/2006/relationships/hyperlink" Target="https://podminky.urs.cz/item/CS_URS_2025_01/722174004" TargetMode="External" /><Relationship Id="rId46" Type="http://schemas.openxmlformats.org/officeDocument/2006/relationships/hyperlink" Target="https://podminky.urs.cz/item/CS_URS_2025_01/722181211" TargetMode="External" /><Relationship Id="rId47" Type="http://schemas.openxmlformats.org/officeDocument/2006/relationships/hyperlink" Target="https://podminky.urs.cz/item/CS_URS_2025_01/722181213" TargetMode="External" /><Relationship Id="rId48" Type="http://schemas.openxmlformats.org/officeDocument/2006/relationships/hyperlink" Target="https://podminky.urs.cz/item/CS_URS_2025_01/722181812" TargetMode="External" /><Relationship Id="rId49" Type="http://schemas.openxmlformats.org/officeDocument/2006/relationships/hyperlink" Target="https://podminky.urs.cz/item/CS_URS_2025_01/722190401" TargetMode="External" /><Relationship Id="rId50" Type="http://schemas.openxmlformats.org/officeDocument/2006/relationships/hyperlink" Target="https://podminky.urs.cz/item/CS_URS_2025_01/722190901" TargetMode="External" /><Relationship Id="rId51" Type="http://schemas.openxmlformats.org/officeDocument/2006/relationships/hyperlink" Target="https://podminky.urs.cz/item/CS_URS_2025_01/722290234" TargetMode="External" /><Relationship Id="rId52" Type="http://schemas.openxmlformats.org/officeDocument/2006/relationships/hyperlink" Target="https://podminky.urs.cz/item/CS_URS_2025_01/998722102" TargetMode="External" /><Relationship Id="rId53" Type="http://schemas.openxmlformats.org/officeDocument/2006/relationships/hyperlink" Target="https://podminky.urs.cz/item/CS_URS_2025_01/725110811" TargetMode="External" /><Relationship Id="rId54" Type="http://schemas.openxmlformats.org/officeDocument/2006/relationships/hyperlink" Target="https://podminky.urs.cz/item/CS_URS_2025_01/725112171" TargetMode="External" /><Relationship Id="rId55" Type="http://schemas.openxmlformats.org/officeDocument/2006/relationships/hyperlink" Target="https://podminky.urs.cz/item/CS_URS_2025_01/725210821" TargetMode="External" /><Relationship Id="rId56" Type="http://schemas.openxmlformats.org/officeDocument/2006/relationships/hyperlink" Target="https://podminky.urs.cz/item/CS_URS_2025_01/725211602" TargetMode="External" /><Relationship Id="rId57" Type="http://schemas.openxmlformats.org/officeDocument/2006/relationships/hyperlink" Target="https://podminky.urs.cz/item/CS_URS_2025_01/725220842" TargetMode="External" /><Relationship Id="rId58" Type="http://schemas.openxmlformats.org/officeDocument/2006/relationships/hyperlink" Target="https://podminky.urs.cz/item/CS_URS_2025_01/725222116" TargetMode="External" /><Relationship Id="rId59" Type="http://schemas.openxmlformats.org/officeDocument/2006/relationships/hyperlink" Target="https://podminky.urs.cz/item/CS_URS_2025_01/725310823" TargetMode="External" /><Relationship Id="rId60" Type="http://schemas.openxmlformats.org/officeDocument/2006/relationships/hyperlink" Target="https://podminky.urs.cz/item/CS_URS_2025_01/725311131" TargetMode="External" /><Relationship Id="rId61" Type="http://schemas.openxmlformats.org/officeDocument/2006/relationships/hyperlink" Target="https://podminky.urs.cz/item/CS_URS_2025_01/725813112" TargetMode="External" /><Relationship Id="rId62" Type="http://schemas.openxmlformats.org/officeDocument/2006/relationships/hyperlink" Target="https://podminky.urs.cz/item/CS_URS_2025_01/725821325" TargetMode="External" /><Relationship Id="rId63" Type="http://schemas.openxmlformats.org/officeDocument/2006/relationships/hyperlink" Target="https://podminky.urs.cz/item/CS_URS_2025_01/725822613" TargetMode="External" /><Relationship Id="rId64" Type="http://schemas.openxmlformats.org/officeDocument/2006/relationships/hyperlink" Target="https://podminky.urs.cz/item/CS_URS_2025_01/725831332" TargetMode="External" /><Relationship Id="rId65" Type="http://schemas.openxmlformats.org/officeDocument/2006/relationships/hyperlink" Target="https://podminky.urs.cz/item/CS_URS_2025_01/725839102" TargetMode="External" /><Relationship Id="rId66" Type="http://schemas.openxmlformats.org/officeDocument/2006/relationships/hyperlink" Target="https://podminky.urs.cz/item/CS_URS_2025_01/725861312" TargetMode="External" /><Relationship Id="rId67" Type="http://schemas.openxmlformats.org/officeDocument/2006/relationships/hyperlink" Target="https://podminky.urs.cz/item/CS_URS_2025_01/725980123" TargetMode="External" /><Relationship Id="rId68" Type="http://schemas.openxmlformats.org/officeDocument/2006/relationships/hyperlink" Target="https://podminky.urs.cz/item/CS_URS_2025_01/741130001" TargetMode="External" /><Relationship Id="rId69" Type="http://schemas.openxmlformats.org/officeDocument/2006/relationships/hyperlink" Target="https://podminky.urs.cz/item/CS_URS_2025_01/741331075" TargetMode="External" /><Relationship Id="rId70" Type="http://schemas.openxmlformats.org/officeDocument/2006/relationships/hyperlink" Target="https://podminky.urs.cz/item/CS_URS_2025_01/741336875" TargetMode="External" /><Relationship Id="rId71" Type="http://schemas.openxmlformats.org/officeDocument/2006/relationships/hyperlink" Target="https://podminky.urs.cz/item/CS_URS_2025_01/751122071" TargetMode="External" /><Relationship Id="rId72" Type="http://schemas.openxmlformats.org/officeDocument/2006/relationships/hyperlink" Target="https://podminky.urs.cz/item/CS_URS_2025_01/751398041" TargetMode="External" /><Relationship Id="rId73" Type="http://schemas.openxmlformats.org/officeDocument/2006/relationships/hyperlink" Target="https://podminky.urs.cz/item/CS_URS_2025_01/751398150" TargetMode="External" /><Relationship Id="rId74" Type="http://schemas.openxmlformats.org/officeDocument/2006/relationships/hyperlink" Target="https://podminky.urs.cz/item/CS_URS_2025_01/751525051" TargetMode="External" /><Relationship Id="rId75" Type="http://schemas.openxmlformats.org/officeDocument/2006/relationships/hyperlink" Target="https://podminky.urs.cz/item/CS_URS_2025_01/751537011" TargetMode="External" /><Relationship Id="rId76" Type="http://schemas.openxmlformats.org/officeDocument/2006/relationships/hyperlink" Target="https://podminky.urs.cz/item/CS_URS_2025_01/998751101" TargetMode="External" /><Relationship Id="rId77" Type="http://schemas.openxmlformats.org/officeDocument/2006/relationships/hyperlink" Target="https://podminky.urs.cz/item/CS_URS_2025_01/766622131" TargetMode="External" /><Relationship Id="rId78" Type="http://schemas.openxmlformats.org/officeDocument/2006/relationships/hyperlink" Target="https://podminky.urs.cz/item/CS_URS_2025_01/766622216" TargetMode="External" /><Relationship Id="rId79" Type="http://schemas.openxmlformats.org/officeDocument/2006/relationships/hyperlink" Target="https://podminky.urs.cz/item/CS_URS_2025_01/766660021" TargetMode="External" /><Relationship Id="rId80" Type="http://schemas.openxmlformats.org/officeDocument/2006/relationships/hyperlink" Target="https://podminky.urs.cz/item/CS_URS_2025_01/766660101" TargetMode="External" /><Relationship Id="rId81" Type="http://schemas.openxmlformats.org/officeDocument/2006/relationships/hyperlink" Target="https://podminky.urs.cz/item/CS_URS_2025_01/766691811" TargetMode="External" /><Relationship Id="rId82" Type="http://schemas.openxmlformats.org/officeDocument/2006/relationships/hyperlink" Target="https://podminky.urs.cz/item/CS_URS_2025_01/766691914" TargetMode="External" /><Relationship Id="rId83" Type="http://schemas.openxmlformats.org/officeDocument/2006/relationships/hyperlink" Target="https://podminky.urs.cz/item/CS_URS_2025_01/766694116" TargetMode="External" /><Relationship Id="rId84" Type="http://schemas.openxmlformats.org/officeDocument/2006/relationships/hyperlink" Target="https://podminky.urs.cz/item/CS_URS_2025_01/766811112" TargetMode="External" /><Relationship Id="rId85" Type="http://schemas.openxmlformats.org/officeDocument/2006/relationships/hyperlink" Target="https://podminky.urs.cz/item/CS_URS_2025_01/766811144" TargetMode="External" /><Relationship Id="rId86" Type="http://schemas.openxmlformats.org/officeDocument/2006/relationships/hyperlink" Target="https://podminky.urs.cz/item/CS_URS_2025_01/766811152" TargetMode="External" /><Relationship Id="rId87" Type="http://schemas.openxmlformats.org/officeDocument/2006/relationships/hyperlink" Target="https://podminky.urs.cz/item/CS_URS_2025_01/766812830" TargetMode="External" /><Relationship Id="rId88" Type="http://schemas.openxmlformats.org/officeDocument/2006/relationships/hyperlink" Target="https://podminky.urs.cz/item/CS_URS_2025_01/998766122" TargetMode="External" /><Relationship Id="rId89" Type="http://schemas.openxmlformats.org/officeDocument/2006/relationships/hyperlink" Target="https://podminky.urs.cz/item/CS_URS_2025_01/771111011" TargetMode="External" /><Relationship Id="rId90" Type="http://schemas.openxmlformats.org/officeDocument/2006/relationships/hyperlink" Target="https://podminky.urs.cz/item/CS_URS_2025_01/771121011" TargetMode="External" /><Relationship Id="rId91" Type="http://schemas.openxmlformats.org/officeDocument/2006/relationships/hyperlink" Target="https://podminky.urs.cz/item/CS_URS_2025_01/771573810" TargetMode="External" /><Relationship Id="rId92" Type="http://schemas.openxmlformats.org/officeDocument/2006/relationships/hyperlink" Target="https://podminky.urs.cz/item/CS_URS_2025_01/771574154" TargetMode="External" /><Relationship Id="rId93" Type="http://schemas.openxmlformats.org/officeDocument/2006/relationships/hyperlink" Target="https://podminky.urs.cz/item/CS_URS_2025_01/771591115" TargetMode="External" /><Relationship Id="rId94" Type="http://schemas.openxmlformats.org/officeDocument/2006/relationships/hyperlink" Target="https://podminky.urs.cz/item/CS_URS_2025_01/771592011" TargetMode="External" /><Relationship Id="rId95" Type="http://schemas.openxmlformats.org/officeDocument/2006/relationships/hyperlink" Target="https://podminky.urs.cz/item/CS_URS_2025_01/998771102" TargetMode="External" /><Relationship Id="rId96" Type="http://schemas.openxmlformats.org/officeDocument/2006/relationships/hyperlink" Target="https://podminky.urs.cz/item/CS_URS_2025_01/776111311" TargetMode="External" /><Relationship Id="rId97" Type="http://schemas.openxmlformats.org/officeDocument/2006/relationships/hyperlink" Target="https://podminky.urs.cz/item/CS_URS_2025_01/776121112" TargetMode="External" /><Relationship Id="rId98" Type="http://schemas.openxmlformats.org/officeDocument/2006/relationships/hyperlink" Target="https://podminky.urs.cz/item/CS_URS_2025_01/776141113" TargetMode="External" /><Relationship Id="rId99" Type="http://schemas.openxmlformats.org/officeDocument/2006/relationships/hyperlink" Target="https://podminky.urs.cz/item/CS_URS_2025_01/776201811" TargetMode="External" /><Relationship Id="rId100" Type="http://schemas.openxmlformats.org/officeDocument/2006/relationships/hyperlink" Target="https://podminky.urs.cz/item/CS_URS_2025_01/776231111" TargetMode="External" /><Relationship Id="rId101" Type="http://schemas.openxmlformats.org/officeDocument/2006/relationships/hyperlink" Target="https://podminky.urs.cz/item/CS_URS_2025_01/776410811" TargetMode="External" /><Relationship Id="rId102" Type="http://schemas.openxmlformats.org/officeDocument/2006/relationships/hyperlink" Target="https://podminky.urs.cz/item/CS_URS_2025_01/776411111" TargetMode="External" /><Relationship Id="rId103" Type="http://schemas.openxmlformats.org/officeDocument/2006/relationships/hyperlink" Target="https://podminky.urs.cz/item/CS_URS_2025_01/776991141" TargetMode="External" /><Relationship Id="rId104" Type="http://schemas.openxmlformats.org/officeDocument/2006/relationships/hyperlink" Target="https://podminky.urs.cz/item/CS_URS_2025_01/998776102" TargetMode="External" /><Relationship Id="rId105" Type="http://schemas.openxmlformats.org/officeDocument/2006/relationships/hyperlink" Target="https://podminky.urs.cz/item/CS_URS_2025_01/781111011" TargetMode="External" /><Relationship Id="rId106" Type="http://schemas.openxmlformats.org/officeDocument/2006/relationships/hyperlink" Target="https://podminky.urs.cz/item/CS_URS_2025_01/781121011" TargetMode="External" /><Relationship Id="rId107" Type="http://schemas.openxmlformats.org/officeDocument/2006/relationships/hyperlink" Target="https://podminky.urs.cz/item/CS_URS_2025_01/781472415" TargetMode="External" /><Relationship Id="rId108" Type="http://schemas.openxmlformats.org/officeDocument/2006/relationships/hyperlink" Target="https://podminky.urs.cz/item/CS_URS_2025_01/781473810" TargetMode="External" /><Relationship Id="rId109" Type="http://schemas.openxmlformats.org/officeDocument/2006/relationships/hyperlink" Target="https://podminky.urs.cz/item/CS_URS_2025_01/781492311" TargetMode="External" /><Relationship Id="rId110" Type="http://schemas.openxmlformats.org/officeDocument/2006/relationships/hyperlink" Target="https://podminky.urs.cz/item/CS_URS_2025_01/781492321" TargetMode="External" /><Relationship Id="rId111" Type="http://schemas.openxmlformats.org/officeDocument/2006/relationships/hyperlink" Target="https://podminky.urs.cz/item/CS_URS_2025_01/781493611" TargetMode="External" /><Relationship Id="rId112" Type="http://schemas.openxmlformats.org/officeDocument/2006/relationships/hyperlink" Target="https://podminky.urs.cz/item/CS_URS_2025_01/781495211" TargetMode="External" /><Relationship Id="rId113" Type="http://schemas.openxmlformats.org/officeDocument/2006/relationships/hyperlink" Target="https://podminky.urs.cz/item/CS_URS_2025_01/998781122" TargetMode="External" /><Relationship Id="rId114" Type="http://schemas.openxmlformats.org/officeDocument/2006/relationships/hyperlink" Target="https://podminky.urs.cz/item/CS_URS_2025_01/783301311" TargetMode="External" /><Relationship Id="rId115" Type="http://schemas.openxmlformats.org/officeDocument/2006/relationships/hyperlink" Target="https://podminky.urs.cz/item/CS_URS_2025_01/783314101" TargetMode="External" /><Relationship Id="rId116" Type="http://schemas.openxmlformats.org/officeDocument/2006/relationships/hyperlink" Target="https://podminky.urs.cz/item/CS_URS_2025_01/783314201" TargetMode="External" /><Relationship Id="rId117" Type="http://schemas.openxmlformats.org/officeDocument/2006/relationships/hyperlink" Target="https://podminky.urs.cz/item/CS_URS_2025_01/783315101" TargetMode="External" /><Relationship Id="rId118" Type="http://schemas.openxmlformats.org/officeDocument/2006/relationships/hyperlink" Target="https://podminky.urs.cz/item/CS_URS_2025_01/783317101" TargetMode="External" /><Relationship Id="rId119" Type="http://schemas.openxmlformats.org/officeDocument/2006/relationships/hyperlink" Target="https://podminky.urs.cz/item/CS_URS_2025_01/784111001" TargetMode="External" /><Relationship Id="rId120" Type="http://schemas.openxmlformats.org/officeDocument/2006/relationships/hyperlink" Target="https://podminky.urs.cz/item/CS_URS_2025_01/784121001" TargetMode="External" /><Relationship Id="rId121" Type="http://schemas.openxmlformats.org/officeDocument/2006/relationships/hyperlink" Target="https://podminky.urs.cz/item/CS_URS_2025_01/784161101" TargetMode="External" /><Relationship Id="rId122" Type="http://schemas.openxmlformats.org/officeDocument/2006/relationships/hyperlink" Target="https://podminky.urs.cz/item/CS_URS_2025_01/784181101" TargetMode="External" /><Relationship Id="rId123" Type="http://schemas.openxmlformats.org/officeDocument/2006/relationships/hyperlink" Target="https://podminky.urs.cz/item/CS_URS_2025_01/784221101" TargetMode="External" /><Relationship Id="rId124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342272205" TargetMode="External" /><Relationship Id="rId2" Type="http://schemas.openxmlformats.org/officeDocument/2006/relationships/hyperlink" Target="https://podminky.urs.cz/item/CS_URS_2025_01/611311131" TargetMode="External" /><Relationship Id="rId3" Type="http://schemas.openxmlformats.org/officeDocument/2006/relationships/hyperlink" Target="https://podminky.urs.cz/item/CS_URS_2025_01/612135101" TargetMode="External" /><Relationship Id="rId4" Type="http://schemas.openxmlformats.org/officeDocument/2006/relationships/hyperlink" Target="https://podminky.urs.cz/item/CS_URS_2025_01/612311131" TargetMode="External" /><Relationship Id="rId5" Type="http://schemas.openxmlformats.org/officeDocument/2006/relationships/hyperlink" Target="https://podminky.urs.cz/item/CS_URS_2025_01/612325302" TargetMode="External" /><Relationship Id="rId6" Type="http://schemas.openxmlformats.org/officeDocument/2006/relationships/hyperlink" Target="https://podminky.urs.cz/item/CS_URS_2025_01/622143004" TargetMode="External" /><Relationship Id="rId7" Type="http://schemas.openxmlformats.org/officeDocument/2006/relationships/hyperlink" Target="https://podminky.urs.cz/item/CS_URS_2025_01/624635201" TargetMode="External" /><Relationship Id="rId8" Type="http://schemas.openxmlformats.org/officeDocument/2006/relationships/hyperlink" Target="https://podminky.urs.cz/item/CS_URS_2025_01/945412112" TargetMode="External" /><Relationship Id="rId9" Type="http://schemas.openxmlformats.org/officeDocument/2006/relationships/hyperlink" Target="https://podminky.urs.cz/item/CS_URS_2025_01/968082015" TargetMode="External" /><Relationship Id="rId10" Type="http://schemas.openxmlformats.org/officeDocument/2006/relationships/hyperlink" Target="https://podminky.urs.cz/item/CS_URS_2025_01/968082016" TargetMode="External" /><Relationship Id="rId11" Type="http://schemas.openxmlformats.org/officeDocument/2006/relationships/hyperlink" Target="https://podminky.urs.cz/item/CS_URS_2025_01/974031132" TargetMode="External" /><Relationship Id="rId12" Type="http://schemas.openxmlformats.org/officeDocument/2006/relationships/hyperlink" Target="https://podminky.urs.cz/item/CS_URS_2025_01/974031133" TargetMode="External" /><Relationship Id="rId13" Type="http://schemas.openxmlformats.org/officeDocument/2006/relationships/hyperlink" Target="https://podminky.urs.cz/item/CS_URS_2025_01/974031135" TargetMode="External" /><Relationship Id="rId14" Type="http://schemas.openxmlformats.org/officeDocument/2006/relationships/hyperlink" Target="https://podminky.urs.cz/item/CS_URS_2025_01/974031142" TargetMode="External" /><Relationship Id="rId15" Type="http://schemas.openxmlformats.org/officeDocument/2006/relationships/hyperlink" Target="https://podminky.urs.cz/item/CS_URS_2025_01/977151119" TargetMode="External" /><Relationship Id="rId16" Type="http://schemas.openxmlformats.org/officeDocument/2006/relationships/hyperlink" Target="https://podminky.urs.cz/item/CS_URS_2025_01/978011191" TargetMode="External" /><Relationship Id="rId17" Type="http://schemas.openxmlformats.org/officeDocument/2006/relationships/hyperlink" Target="https://podminky.urs.cz/item/CS_URS_2025_01/978013191" TargetMode="External" /><Relationship Id="rId18" Type="http://schemas.openxmlformats.org/officeDocument/2006/relationships/hyperlink" Target="https://podminky.urs.cz/item/CS_URS_2025_01/997013213" TargetMode="External" /><Relationship Id="rId19" Type="http://schemas.openxmlformats.org/officeDocument/2006/relationships/hyperlink" Target="https://podminky.urs.cz/item/CS_URS_2025_01/997013501" TargetMode="External" /><Relationship Id="rId20" Type="http://schemas.openxmlformats.org/officeDocument/2006/relationships/hyperlink" Target="https://podminky.urs.cz/item/CS_URS_2025_01/997013509" TargetMode="External" /><Relationship Id="rId21" Type="http://schemas.openxmlformats.org/officeDocument/2006/relationships/hyperlink" Target="https://podminky.urs.cz/item/CS_URS_2025_01/997013631" TargetMode="External" /><Relationship Id="rId22" Type="http://schemas.openxmlformats.org/officeDocument/2006/relationships/hyperlink" Target="https://podminky.urs.cz/item/CS_URS_2025_01/998018002" TargetMode="External" /><Relationship Id="rId23" Type="http://schemas.openxmlformats.org/officeDocument/2006/relationships/hyperlink" Target="https://podminky.urs.cz/item/CS_URS_2025_01/711111052" TargetMode="External" /><Relationship Id="rId24" Type="http://schemas.openxmlformats.org/officeDocument/2006/relationships/hyperlink" Target="https://podminky.urs.cz/item/CS_URS_2025_01/721100906" TargetMode="External" /><Relationship Id="rId25" Type="http://schemas.openxmlformats.org/officeDocument/2006/relationships/hyperlink" Target="https://podminky.urs.cz/item/CS_URS_2025_01/721140802" TargetMode="External" /><Relationship Id="rId26" Type="http://schemas.openxmlformats.org/officeDocument/2006/relationships/hyperlink" Target="https://podminky.urs.cz/item/CS_URS_2025_01/721140806" TargetMode="External" /><Relationship Id="rId27" Type="http://schemas.openxmlformats.org/officeDocument/2006/relationships/hyperlink" Target="https://podminky.urs.cz/item/CS_URS_2025_01/721140915" TargetMode="External" /><Relationship Id="rId28" Type="http://schemas.openxmlformats.org/officeDocument/2006/relationships/hyperlink" Target="https://podminky.urs.cz/item/CS_URS_2025_01/721140916" TargetMode="External" /><Relationship Id="rId29" Type="http://schemas.openxmlformats.org/officeDocument/2006/relationships/hyperlink" Target="https://podminky.urs.cz/item/CS_URS_2025_01/721174025" TargetMode="External" /><Relationship Id="rId30" Type="http://schemas.openxmlformats.org/officeDocument/2006/relationships/hyperlink" Target="https://podminky.urs.cz/item/CS_URS_2025_01/721174026" TargetMode="External" /><Relationship Id="rId31" Type="http://schemas.openxmlformats.org/officeDocument/2006/relationships/hyperlink" Target="https://podminky.urs.cz/item/CS_URS_2025_01/721174043" TargetMode="External" /><Relationship Id="rId32" Type="http://schemas.openxmlformats.org/officeDocument/2006/relationships/hyperlink" Target="https://podminky.urs.cz/item/CS_URS_2025_01/721174044" TargetMode="External" /><Relationship Id="rId33" Type="http://schemas.openxmlformats.org/officeDocument/2006/relationships/hyperlink" Target="https://podminky.urs.cz/item/CS_URS_2025_01/721174045" TargetMode="External" /><Relationship Id="rId34" Type="http://schemas.openxmlformats.org/officeDocument/2006/relationships/hyperlink" Target="https://podminky.urs.cz/item/CS_URS_2025_01/721194105" TargetMode="External" /><Relationship Id="rId35" Type="http://schemas.openxmlformats.org/officeDocument/2006/relationships/hyperlink" Target="https://podminky.urs.cz/item/CS_URS_2025_01/721194107" TargetMode="External" /><Relationship Id="rId36" Type="http://schemas.openxmlformats.org/officeDocument/2006/relationships/hyperlink" Target="https://podminky.urs.cz/item/CS_URS_2025_01/721194109" TargetMode="External" /><Relationship Id="rId37" Type="http://schemas.openxmlformats.org/officeDocument/2006/relationships/hyperlink" Target="https://podminky.urs.cz/item/CS_URS_2025_01/721220801" TargetMode="External" /><Relationship Id="rId38" Type="http://schemas.openxmlformats.org/officeDocument/2006/relationships/hyperlink" Target="https://podminky.urs.cz/item/CS_URS_2025_01/721229111" TargetMode="External" /><Relationship Id="rId39" Type="http://schemas.openxmlformats.org/officeDocument/2006/relationships/hyperlink" Target="https://podminky.urs.cz/item/CS_URS_2025_01/721910912" TargetMode="External" /><Relationship Id="rId40" Type="http://schemas.openxmlformats.org/officeDocument/2006/relationships/hyperlink" Target="https://podminky.urs.cz/item/CS_URS_2025_01/998721102" TargetMode="External" /><Relationship Id="rId41" Type="http://schemas.openxmlformats.org/officeDocument/2006/relationships/hyperlink" Target="https://podminky.urs.cz/item/CS_URS_2025_01/722130801" TargetMode="External" /><Relationship Id="rId42" Type="http://schemas.openxmlformats.org/officeDocument/2006/relationships/hyperlink" Target="https://podminky.urs.cz/item/CS_URS_2025_01/722130802" TargetMode="External" /><Relationship Id="rId43" Type="http://schemas.openxmlformats.org/officeDocument/2006/relationships/hyperlink" Target="https://podminky.urs.cz/item/CS_URS_2025_01/722130916" TargetMode="External" /><Relationship Id="rId44" Type="http://schemas.openxmlformats.org/officeDocument/2006/relationships/hyperlink" Target="https://podminky.urs.cz/item/CS_URS_2025_01/722174001" TargetMode="External" /><Relationship Id="rId45" Type="http://schemas.openxmlformats.org/officeDocument/2006/relationships/hyperlink" Target="https://podminky.urs.cz/item/CS_URS_2025_01/722174004" TargetMode="External" /><Relationship Id="rId46" Type="http://schemas.openxmlformats.org/officeDocument/2006/relationships/hyperlink" Target="https://podminky.urs.cz/item/CS_URS_2025_01/722181211" TargetMode="External" /><Relationship Id="rId47" Type="http://schemas.openxmlformats.org/officeDocument/2006/relationships/hyperlink" Target="https://podminky.urs.cz/item/CS_URS_2025_01/722181213" TargetMode="External" /><Relationship Id="rId48" Type="http://schemas.openxmlformats.org/officeDocument/2006/relationships/hyperlink" Target="https://podminky.urs.cz/item/CS_URS_2025_01/722181812" TargetMode="External" /><Relationship Id="rId49" Type="http://schemas.openxmlformats.org/officeDocument/2006/relationships/hyperlink" Target="https://podminky.urs.cz/item/CS_URS_2025_01/722190401" TargetMode="External" /><Relationship Id="rId50" Type="http://schemas.openxmlformats.org/officeDocument/2006/relationships/hyperlink" Target="https://podminky.urs.cz/item/CS_URS_2025_01/722190901" TargetMode="External" /><Relationship Id="rId51" Type="http://schemas.openxmlformats.org/officeDocument/2006/relationships/hyperlink" Target="https://podminky.urs.cz/item/CS_URS_2025_01/722290234" TargetMode="External" /><Relationship Id="rId52" Type="http://schemas.openxmlformats.org/officeDocument/2006/relationships/hyperlink" Target="https://podminky.urs.cz/item/CS_URS_2025_01/998722102" TargetMode="External" /><Relationship Id="rId53" Type="http://schemas.openxmlformats.org/officeDocument/2006/relationships/hyperlink" Target="https://podminky.urs.cz/item/CS_URS_2025_01/725110811" TargetMode="External" /><Relationship Id="rId54" Type="http://schemas.openxmlformats.org/officeDocument/2006/relationships/hyperlink" Target="https://podminky.urs.cz/item/CS_URS_2025_01/725112171" TargetMode="External" /><Relationship Id="rId55" Type="http://schemas.openxmlformats.org/officeDocument/2006/relationships/hyperlink" Target="https://podminky.urs.cz/item/CS_URS_2025_01/725210821" TargetMode="External" /><Relationship Id="rId56" Type="http://schemas.openxmlformats.org/officeDocument/2006/relationships/hyperlink" Target="https://podminky.urs.cz/item/CS_URS_2025_01/725211602" TargetMode="External" /><Relationship Id="rId57" Type="http://schemas.openxmlformats.org/officeDocument/2006/relationships/hyperlink" Target="https://podminky.urs.cz/item/CS_URS_2025_01/725220842" TargetMode="External" /><Relationship Id="rId58" Type="http://schemas.openxmlformats.org/officeDocument/2006/relationships/hyperlink" Target="https://podminky.urs.cz/item/CS_URS_2025_01/725222116" TargetMode="External" /><Relationship Id="rId59" Type="http://schemas.openxmlformats.org/officeDocument/2006/relationships/hyperlink" Target="https://podminky.urs.cz/item/CS_URS_2025_01/725310823" TargetMode="External" /><Relationship Id="rId60" Type="http://schemas.openxmlformats.org/officeDocument/2006/relationships/hyperlink" Target="https://podminky.urs.cz/item/CS_URS_2025_01/725311131" TargetMode="External" /><Relationship Id="rId61" Type="http://schemas.openxmlformats.org/officeDocument/2006/relationships/hyperlink" Target="https://podminky.urs.cz/item/CS_URS_2025_01/725813112" TargetMode="External" /><Relationship Id="rId62" Type="http://schemas.openxmlformats.org/officeDocument/2006/relationships/hyperlink" Target="https://podminky.urs.cz/item/CS_URS_2025_01/725821325" TargetMode="External" /><Relationship Id="rId63" Type="http://schemas.openxmlformats.org/officeDocument/2006/relationships/hyperlink" Target="https://podminky.urs.cz/item/CS_URS_2025_01/725822613" TargetMode="External" /><Relationship Id="rId64" Type="http://schemas.openxmlformats.org/officeDocument/2006/relationships/hyperlink" Target="https://podminky.urs.cz/item/CS_URS_2025_01/725831332" TargetMode="External" /><Relationship Id="rId65" Type="http://schemas.openxmlformats.org/officeDocument/2006/relationships/hyperlink" Target="https://podminky.urs.cz/item/CS_URS_2025_01/725839102" TargetMode="External" /><Relationship Id="rId66" Type="http://schemas.openxmlformats.org/officeDocument/2006/relationships/hyperlink" Target="https://podminky.urs.cz/item/CS_URS_2025_01/725861312" TargetMode="External" /><Relationship Id="rId67" Type="http://schemas.openxmlformats.org/officeDocument/2006/relationships/hyperlink" Target="https://podminky.urs.cz/item/CS_URS_2025_01/725980123" TargetMode="External" /><Relationship Id="rId68" Type="http://schemas.openxmlformats.org/officeDocument/2006/relationships/hyperlink" Target="https://podminky.urs.cz/item/CS_URS_2025_01/741130001" TargetMode="External" /><Relationship Id="rId69" Type="http://schemas.openxmlformats.org/officeDocument/2006/relationships/hyperlink" Target="https://podminky.urs.cz/item/CS_URS_2025_01/741331075" TargetMode="External" /><Relationship Id="rId70" Type="http://schemas.openxmlformats.org/officeDocument/2006/relationships/hyperlink" Target="https://podminky.urs.cz/item/CS_URS_2025_01/741336875" TargetMode="External" /><Relationship Id="rId71" Type="http://schemas.openxmlformats.org/officeDocument/2006/relationships/hyperlink" Target="https://podminky.urs.cz/item/CS_URS_2025_01/751122071" TargetMode="External" /><Relationship Id="rId72" Type="http://schemas.openxmlformats.org/officeDocument/2006/relationships/hyperlink" Target="https://podminky.urs.cz/item/CS_URS_2025_01/751398041" TargetMode="External" /><Relationship Id="rId73" Type="http://schemas.openxmlformats.org/officeDocument/2006/relationships/hyperlink" Target="https://podminky.urs.cz/item/CS_URS_2025_01/751398150" TargetMode="External" /><Relationship Id="rId74" Type="http://schemas.openxmlformats.org/officeDocument/2006/relationships/hyperlink" Target="https://podminky.urs.cz/item/CS_URS_2025_01/751525051" TargetMode="External" /><Relationship Id="rId75" Type="http://schemas.openxmlformats.org/officeDocument/2006/relationships/hyperlink" Target="https://podminky.urs.cz/item/CS_URS_2025_01/751537011" TargetMode="External" /><Relationship Id="rId76" Type="http://schemas.openxmlformats.org/officeDocument/2006/relationships/hyperlink" Target="https://podminky.urs.cz/item/CS_URS_2025_01/998751101" TargetMode="External" /><Relationship Id="rId77" Type="http://schemas.openxmlformats.org/officeDocument/2006/relationships/hyperlink" Target="https://podminky.urs.cz/item/CS_URS_2025_01/766622131" TargetMode="External" /><Relationship Id="rId78" Type="http://schemas.openxmlformats.org/officeDocument/2006/relationships/hyperlink" Target="https://podminky.urs.cz/item/CS_URS_2025_01/766622216" TargetMode="External" /><Relationship Id="rId79" Type="http://schemas.openxmlformats.org/officeDocument/2006/relationships/hyperlink" Target="https://podminky.urs.cz/item/CS_URS_2025_01/766660021" TargetMode="External" /><Relationship Id="rId80" Type="http://schemas.openxmlformats.org/officeDocument/2006/relationships/hyperlink" Target="https://podminky.urs.cz/item/CS_URS_2025_01/766660101" TargetMode="External" /><Relationship Id="rId81" Type="http://schemas.openxmlformats.org/officeDocument/2006/relationships/hyperlink" Target="https://podminky.urs.cz/item/CS_URS_2025_01/766691811" TargetMode="External" /><Relationship Id="rId82" Type="http://schemas.openxmlformats.org/officeDocument/2006/relationships/hyperlink" Target="https://podminky.urs.cz/item/CS_URS_2025_01/766691914" TargetMode="External" /><Relationship Id="rId83" Type="http://schemas.openxmlformats.org/officeDocument/2006/relationships/hyperlink" Target="https://podminky.urs.cz/item/CS_URS_2025_01/766694116" TargetMode="External" /><Relationship Id="rId84" Type="http://schemas.openxmlformats.org/officeDocument/2006/relationships/hyperlink" Target="https://podminky.urs.cz/item/CS_URS_2025_01/766811112" TargetMode="External" /><Relationship Id="rId85" Type="http://schemas.openxmlformats.org/officeDocument/2006/relationships/hyperlink" Target="https://podminky.urs.cz/item/CS_URS_2025_01/766811144" TargetMode="External" /><Relationship Id="rId86" Type="http://schemas.openxmlformats.org/officeDocument/2006/relationships/hyperlink" Target="https://podminky.urs.cz/item/CS_URS_2025_01/766811152" TargetMode="External" /><Relationship Id="rId87" Type="http://schemas.openxmlformats.org/officeDocument/2006/relationships/hyperlink" Target="https://podminky.urs.cz/item/CS_URS_2025_01/766812830" TargetMode="External" /><Relationship Id="rId88" Type="http://schemas.openxmlformats.org/officeDocument/2006/relationships/hyperlink" Target="https://podminky.urs.cz/item/CS_URS_2025_01/998766122" TargetMode="External" /><Relationship Id="rId89" Type="http://schemas.openxmlformats.org/officeDocument/2006/relationships/hyperlink" Target="https://podminky.urs.cz/item/CS_URS_2025_01/771111011" TargetMode="External" /><Relationship Id="rId90" Type="http://schemas.openxmlformats.org/officeDocument/2006/relationships/hyperlink" Target="https://podminky.urs.cz/item/CS_URS_2025_01/771121011" TargetMode="External" /><Relationship Id="rId91" Type="http://schemas.openxmlformats.org/officeDocument/2006/relationships/hyperlink" Target="https://podminky.urs.cz/item/CS_URS_2025_01/771573810" TargetMode="External" /><Relationship Id="rId92" Type="http://schemas.openxmlformats.org/officeDocument/2006/relationships/hyperlink" Target="https://podminky.urs.cz/item/CS_URS_2025_01/771574154" TargetMode="External" /><Relationship Id="rId93" Type="http://schemas.openxmlformats.org/officeDocument/2006/relationships/hyperlink" Target="https://podminky.urs.cz/item/CS_URS_2025_01/771591115" TargetMode="External" /><Relationship Id="rId94" Type="http://schemas.openxmlformats.org/officeDocument/2006/relationships/hyperlink" Target="https://podminky.urs.cz/item/CS_URS_2025_01/771592011" TargetMode="External" /><Relationship Id="rId95" Type="http://schemas.openxmlformats.org/officeDocument/2006/relationships/hyperlink" Target="https://podminky.urs.cz/item/CS_URS_2025_01/998771102" TargetMode="External" /><Relationship Id="rId96" Type="http://schemas.openxmlformats.org/officeDocument/2006/relationships/hyperlink" Target="https://podminky.urs.cz/item/CS_URS_2025_01/776111311" TargetMode="External" /><Relationship Id="rId97" Type="http://schemas.openxmlformats.org/officeDocument/2006/relationships/hyperlink" Target="https://podminky.urs.cz/item/CS_URS_2025_01/776121112" TargetMode="External" /><Relationship Id="rId98" Type="http://schemas.openxmlformats.org/officeDocument/2006/relationships/hyperlink" Target="https://podminky.urs.cz/item/CS_URS_2025_01/776141113" TargetMode="External" /><Relationship Id="rId99" Type="http://schemas.openxmlformats.org/officeDocument/2006/relationships/hyperlink" Target="https://podminky.urs.cz/item/CS_URS_2025_01/776201811" TargetMode="External" /><Relationship Id="rId100" Type="http://schemas.openxmlformats.org/officeDocument/2006/relationships/hyperlink" Target="https://podminky.urs.cz/item/CS_URS_2025_01/776231111" TargetMode="External" /><Relationship Id="rId101" Type="http://schemas.openxmlformats.org/officeDocument/2006/relationships/hyperlink" Target="https://podminky.urs.cz/item/CS_URS_2025_01/776410811" TargetMode="External" /><Relationship Id="rId102" Type="http://schemas.openxmlformats.org/officeDocument/2006/relationships/hyperlink" Target="https://podminky.urs.cz/item/CS_URS_2025_01/776411111" TargetMode="External" /><Relationship Id="rId103" Type="http://schemas.openxmlformats.org/officeDocument/2006/relationships/hyperlink" Target="https://podminky.urs.cz/item/CS_URS_2025_01/776991141" TargetMode="External" /><Relationship Id="rId104" Type="http://schemas.openxmlformats.org/officeDocument/2006/relationships/hyperlink" Target="https://podminky.urs.cz/item/CS_URS_2025_01/998776102" TargetMode="External" /><Relationship Id="rId105" Type="http://schemas.openxmlformats.org/officeDocument/2006/relationships/hyperlink" Target="https://podminky.urs.cz/item/CS_URS_2025_01/781111011" TargetMode="External" /><Relationship Id="rId106" Type="http://schemas.openxmlformats.org/officeDocument/2006/relationships/hyperlink" Target="https://podminky.urs.cz/item/CS_URS_2025_01/781121011" TargetMode="External" /><Relationship Id="rId107" Type="http://schemas.openxmlformats.org/officeDocument/2006/relationships/hyperlink" Target="https://podminky.urs.cz/item/CS_URS_2025_01/781472415" TargetMode="External" /><Relationship Id="rId108" Type="http://schemas.openxmlformats.org/officeDocument/2006/relationships/hyperlink" Target="https://podminky.urs.cz/item/CS_URS_2025_01/781473810" TargetMode="External" /><Relationship Id="rId109" Type="http://schemas.openxmlformats.org/officeDocument/2006/relationships/hyperlink" Target="https://podminky.urs.cz/item/CS_URS_2025_01/781492311" TargetMode="External" /><Relationship Id="rId110" Type="http://schemas.openxmlformats.org/officeDocument/2006/relationships/hyperlink" Target="https://podminky.urs.cz/item/CS_URS_2025_01/781492321" TargetMode="External" /><Relationship Id="rId111" Type="http://schemas.openxmlformats.org/officeDocument/2006/relationships/hyperlink" Target="https://podminky.urs.cz/item/CS_URS_2025_01/781493611" TargetMode="External" /><Relationship Id="rId112" Type="http://schemas.openxmlformats.org/officeDocument/2006/relationships/hyperlink" Target="https://podminky.urs.cz/item/CS_URS_2025_01/781495211" TargetMode="External" /><Relationship Id="rId113" Type="http://schemas.openxmlformats.org/officeDocument/2006/relationships/hyperlink" Target="https://podminky.urs.cz/item/CS_URS_2025_01/998781122" TargetMode="External" /><Relationship Id="rId114" Type="http://schemas.openxmlformats.org/officeDocument/2006/relationships/hyperlink" Target="https://podminky.urs.cz/item/CS_URS_2025_01/783301311" TargetMode="External" /><Relationship Id="rId115" Type="http://schemas.openxmlformats.org/officeDocument/2006/relationships/hyperlink" Target="https://podminky.urs.cz/item/CS_URS_2025_01/783314101" TargetMode="External" /><Relationship Id="rId116" Type="http://schemas.openxmlformats.org/officeDocument/2006/relationships/hyperlink" Target="https://podminky.urs.cz/item/CS_URS_2025_01/783314201" TargetMode="External" /><Relationship Id="rId117" Type="http://schemas.openxmlformats.org/officeDocument/2006/relationships/hyperlink" Target="https://podminky.urs.cz/item/CS_URS_2025_01/783315101" TargetMode="External" /><Relationship Id="rId118" Type="http://schemas.openxmlformats.org/officeDocument/2006/relationships/hyperlink" Target="https://podminky.urs.cz/item/CS_URS_2025_01/783317101" TargetMode="External" /><Relationship Id="rId119" Type="http://schemas.openxmlformats.org/officeDocument/2006/relationships/hyperlink" Target="https://podminky.urs.cz/item/CS_URS_2025_01/784111001" TargetMode="External" /><Relationship Id="rId120" Type="http://schemas.openxmlformats.org/officeDocument/2006/relationships/hyperlink" Target="https://podminky.urs.cz/item/CS_URS_2025_01/784121001" TargetMode="External" /><Relationship Id="rId121" Type="http://schemas.openxmlformats.org/officeDocument/2006/relationships/hyperlink" Target="https://podminky.urs.cz/item/CS_URS_2025_01/784161101" TargetMode="External" /><Relationship Id="rId122" Type="http://schemas.openxmlformats.org/officeDocument/2006/relationships/hyperlink" Target="https://podminky.urs.cz/item/CS_URS_2025_01/784181101" TargetMode="External" /><Relationship Id="rId123" Type="http://schemas.openxmlformats.org/officeDocument/2006/relationships/hyperlink" Target="https://podminky.urs.cz/item/CS_URS_2025_01/784221101" TargetMode="External" /><Relationship Id="rId124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612135101" TargetMode="External" /><Relationship Id="rId2" Type="http://schemas.openxmlformats.org/officeDocument/2006/relationships/hyperlink" Target="https://podminky.urs.cz/item/CS_URS_2025_01/612315101" TargetMode="External" /><Relationship Id="rId3" Type="http://schemas.openxmlformats.org/officeDocument/2006/relationships/hyperlink" Target="https://podminky.urs.cz/item/CS_URS_2025_01/973031151" TargetMode="External" /><Relationship Id="rId4" Type="http://schemas.openxmlformats.org/officeDocument/2006/relationships/hyperlink" Target="https://podminky.urs.cz/item/CS_URS_2025_01/974031121" TargetMode="External" /><Relationship Id="rId5" Type="http://schemas.openxmlformats.org/officeDocument/2006/relationships/hyperlink" Target="https://podminky.urs.cz/item/CS_URS_2025_01/977151111" TargetMode="External" /><Relationship Id="rId6" Type="http://schemas.openxmlformats.org/officeDocument/2006/relationships/hyperlink" Target="https://podminky.urs.cz/item/CS_URS_2025_01/997013212" TargetMode="External" /><Relationship Id="rId7" Type="http://schemas.openxmlformats.org/officeDocument/2006/relationships/hyperlink" Target="https://podminky.urs.cz/item/CS_URS_2025_01/997013501" TargetMode="External" /><Relationship Id="rId8" Type="http://schemas.openxmlformats.org/officeDocument/2006/relationships/hyperlink" Target="https://podminky.urs.cz/item/CS_URS_2025_01/997013509" TargetMode="External" /><Relationship Id="rId9" Type="http://schemas.openxmlformats.org/officeDocument/2006/relationships/hyperlink" Target="https://podminky.urs.cz/item/CS_URS_2025_01/997013603" TargetMode="External" /><Relationship Id="rId10" Type="http://schemas.openxmlformats.org/officeDocument/2006/relationships/hyperlink" Target="https://podminky.urs.cz/item/CS_URS_2025_01/998018002" TargetMode="External" /><Relationship Id="rId11" Type="http://schemas.openxmlformats.org/officeDocument/2006/relationships/hyperlink" Target="https://podminky.urs.cz/item/CS_URS_2025_01/741112001" TargetMode="External" /><Relationship Id="rId12" Type="http://schemas.openxmlformats.org/officeDocument/2006/relationships/hyperlink" Target="https://podminky.urs.cz/item/CS_URS_2025_01/741122015" TargetMode="External" /><Relationship Id="rId13" Type="http://schemas.openxmlformats.org/officeDocument/2006/relationships/hyperlink" Target="https://podminky.urs.cz/item/CS_URS_2025_01/741122016" TargetMode="External" /><Relationship Id="rId14" Type="http://schemas.openxmlformats.org/officeDocument/2006/relationships/hyperlink" Target="https://podminky.urs.cz/item/CS_URS_2025_01/741122024" TargetMode="External" /><Relationship Id="rId15" Type="http://schemas.openxmlformats.org/officeDocument/2006/relationships/hyperlink" Target="https://podminky.urs.cz/item/CS_URS_2025_01/741122031" TargetMode="External" /><Relationship Id="rId16" Type="http://schemas.openxmlformats.org/officeDocument/2006/relationships/hyperlink" Target="https://podminky.urs.cz/item/CS_URS_2025_01/741130001" TargetMode="External" /><Relationship Id="rId17" Type="http://schemas.openxmlformats.org/officeDocument/2006/relationships/hyperlink" Target="https://podminky.urs.cz/item/CS_URS_2025_01/741130005" TargetMode="External" /><Relationship Id="rId18" Type="http://schemas.openxmlformats.org/officeDocument/2006/relationships/hyperlink" Target="https://podminky.urs.cz/item/CS_URS_2025_01/741130115" TargetMode="External" /><Relationship Id="rId19" Type="http://schemas.openxmlformats.org/officeDocument/2006/relationships/hyperlink" Target="https://podminky.urs.cz/item/CS_URS_2025_01/741130134" TargetMode="External" /><Relationship Id="rId20" Type="http://schemas.openxmlformats.org/officeDocument/2006/relationships/hyperlink" Target="https://podminky.urs.cz/item/CS_URS_2025_01/741210002" TargetMode="External" /><Relationship Id="rId21" Type="http://schemas.openxmlformats.org/officeDocument/2006/relationships/hyperlink" Target="https://podminky.urs.cz/item/CS_URS_2025_01/741310001" TargetMode="External" /><Relationship Id="rId22" Type="http://schemas.openxmlformats.org/officeDocument/2006/relationships/hyperlink" Target="https://podminky.urs.cz/item/CS_URS_2025_01/741310003" TargetMode="External" /><Relationship Id="rId23" Type="http://schemas.openxmlformats.org/officeDocument/2006/relationships/hyperlink" Target="https://podminky.urs.cz/item/CS_URS_2025_01/741310252" TargetMode="External" /><Relationship Id="rId24" Type="http://schemas.openxmlformats.org/officeDocument/2006/relationships/hyperlink" Target="https://podminky.urs.cz/item/CS_URS_2025_01/741310401" TargetMode="External" /><Relationship Id="rId25" Type="http://schemas.openxmlformats.org/officeDocument/2006/relationships/hyperlink" Target="https://podminky.urs.cz/item/CS_URS_2025_01/741313012" TargetMode="External" /><Relationship Id="rId26" Type="http://schemas.openxmlformats.org/officeDocument/2006/relationships/hyperlink" Target="https://podminky.urs.cz/item/CS_URS_2025_01/741313083" TargetMode="External" /><Relationship Id="rId27" Type="http://schemas.openxmlformats.org/officeDocument/2006/relationships/hyperlink" Target="https://podminky.urs.cz/item/CS_URS_2025_01/741320104" TargetMode="External" /><Relationship Id="rId28" Type="http://schemas.openxmlformats.org/officeDocument/2006/relationships/hyperlink" Target="https://podminky.urs.cz/item/CS_URS_2025_01/741320164" TargetMode="External" /><Relationship Id="rId29" Type="http://schemas.openxmlformats.org/officeDocument/2006/relationships/hyperlink" Target="https://podminky.urs.cz/item/CS_URS_2025_01/741321002" TargetMode="External" /><Relationship Id="rId30" Type="http://schemas.openxmlformats.org/officeDocument/2006/relationships/hyperlink" Target="https://podminky.urs.cz/item/CS_URS_2025_01/741322011" TargetMode="External" /><Relationship Id="rId31" Type="http://schemas.openxmlformats.org/officeDocument/2006/relationships/hyperlink" Target="https://podminky.urs.cz/item/CS_URS_2025_01/741330202" TargetMode="External" /><Relationship Id="rId32" Type="http://schemas.openxmlformats.org/officeDocument/2006/relationships/hyperlink" Target="https://podminky.urs.cz/item/CS_URS_2025_01/741372022" TargetMode="External" /><Relationship Id="rId33" Type="http://schemas.openxmlformats.org/officeDocument/2006/relationships/hyperlink" Target="https://podminky.urs.cz/item/CS_URS_2025_01/741372062" TargetMode="External" /><Relationship Id="rId34" Type="http://schemas.openxmlformats.org/officeDocument/2006/relationships/hyperlink" Target="https://podminky.urs.cz/item/CS_URS_2025_01/741810002" TargetMode="External" /><Relationship Id="rId35" Type="http://schemas.openxmlformats.org/officeDocument/2006/relationships/hyperlink" Target="https://podminky.urs.cz/item/CS_URS_2025_01/998741102" TargetMode="External" /><Relationship Id="rId36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612135101" TargetMode="External" /><Relationship Id="rId2" Type="http://schemas.openxmlformats.org/officeDocument/2006/relationships/hyperlink" Target="https://podminky.urs.cz/item/CS_URS_2025_01/612315101" TargetMode="External" /><Relationship Id="rId3" Type="http://schemas.openxmlformats.org/officeDocument/2006/relationships/hyperlink" Target="https://podminky.urs.cz/item/CS_URS_2025_01/973031151" TargetMode="External" /><Relationship Id="rId4" Type="http://schemas.openxmlformats.org/officeDocument/2006/relationships/hyperlink" Target="https://podminky.urs.cz/item/CS_URS_2025_01/974031121" TargetMode="External" /><Relationship Id="rId5" Type="http://schemas.openxmlformats.org/officeDocument/2006/relationships/hyperlink" Target="https://podminky.urs.cz/item/CS_URS_2025_01/977151111" TargetMode="External" /><Relationship Id="rId6" Type="http://schemas.openxmlformats.org/officeDocument/2006/relationships/hyperlink" Target="https://podminky.urs.cz/item/CS_URS_2025_01/997013212" TargetMode="External" /><Relationship Id="rId7" Type="http://schemas.openxmlformats.org/officeDocument/2006/relationships/hyperlink" Target="https://podminky.urs.cz/item/CS_URS_2025_01/997013501" TargetMode="External" /><Relationship Id="rId8" Type="http://schemas.openxmlformats.org/officeDocument/2006/relationships/hyperlink" Target="https://podminky.urs.cz/item/CS_URS_2025_01/997013509" TargetMode="External" /><Relationship Id="rId9" Type="http://schemas.openxmlformats.org/officeDocument/2006/relationships/hyperlink" Target="https://podminky.urs.cz/item/CS_URS_2025_01/997013603" TargetMode="External" /><Relationship Id="rId10" Type="http://schemas.openxmlformats.org/officeDocument/2006/relationships/hyperlink" Target="https://podminky.urs.cz/item/CS_URS_2025_01/998018002" TargetMode="External" /><Relationship Id="rId11" Type="http://schemas.openxmlformats.org/officeDocument/2006/relationships/hyperlink" Target="https://podminky.urs.cz/item/CS_URS_2025_01/741112001" TargetMode="External" /><Relationship Id="rId12" Type="http://schemas.openxmlformats.org/officeDocument/2006/relationships/hyperlink" Target="https://podminky.urs.cz/item/CS_URS_2025_01/741122015" TargetMode="External" /><Relationship Id="rId13" Type="http://schemas.openxmlformats.org/officeDocument/2006/relationships/hyperlink" Target="https://podminky.urs.cz/item/CS_URS_2025_01/741122016" TargetMode="External" /><Relationship Id="rId14" Type="http://schemas.openxmlformats.org/officeDocument/2006/relationships/hyperlink" Target="https://podminky.urs.cz/item/CS_URS_2025_01/741122024" TargetMode="External" /><Relationship Id="rId15" Type="http://schemas.openxmlformats.org/officeDocument/2006/relationships/hyperlink" Target="https://podminky.urs.cz/item/CS_URS_2025_01/741122031" TargetMode="External" /><Relationship Id="rId16" Type="http://schemas.openxmlformats.org/officeDocument/2006/relationships/hyperlink" Target="https://podminky.urs.cz/item/CS_URS_2025_01/741130001" TargetMode="External" /><Relationship Id="rId17" Type="http://schemas.openxmlformats.org/officeDocument/2006/relationships/hyperlink" Target="https://podminky.urs.cz/item/CS_URS_2025_01/741130005" TargetMode="External" /><Relationship Id="rId18" Type="http://schemas.openxmlformats.org/officeDocument/2006/relationships/hyperlink" Target="https://podminky.urs.cz/item/CS_URS_2025_01/741130115" TargetMode="External" /><Relationship Id="rId19" Type="http://schemas.openxmlformats.org/officeDocument/2006/relationships/hyperlink" Target="https://podminky.urs.cz/item/CS_URS_2025_01/741130134" TargetMode="External" /><Relationship Id="rId20" Type="http://schemas.openxmlformats.org/officeDocument/2006/relationships/hyperlink" Target="https://podminky.urs.cz/item/CS_URS_2025_01/741210002" TargetMode="External" /><Relationship Id="rId21" Type="http://schemas.openxmlformats.org/officeDocument/2006/relationships/hyperlink" Target="https://podminky.urs.cz/item/CS_URS_2025_01/741310001" TargetMode="External" /><Relationship Id="rId22" Type="http://schemas.openxmlformats.org/officeDocument/2006/relationships/hyperlink" Target="https://podminky.urs.cz/item/CS_URS_2025_01/741310003" TargetMode="External" /><Relationship Id="rId23" Type="http://schemas.openxmlformats.org/officeDocument/2006/relationships/hyperlink" Target="https://podminky.urs.cz/item/CS_URS_2025_01/741310252" TargetMode="External" /><Relationship Id="rId24" Type="http://schemas.openxmlformats.org/officeDocument/2006/relationships/hyperlink" Target="https://podminky.urs.cz/item/CS_URS_2025_01/741310401" TargetMode="External" /><Relationship Id="rId25" Type="http://schemas.openxmlformats.org/officeDocument/2006/relationships/hyperlink" Target="https://podminky.urs.cz/item/CS_URS_2025_01/741313012" TargetMode="External" /><Relationship Id="rId26" Type="http://schemas.openxmlformats.org/officeDocument/2006/relationships/hyperlink" Target="https://podminky.urs.cz/item/CS_URS_2025_01/741313083" TargetMode="External" /><Relationship Id="rId27" Type="http://schemas.openxmlformats.org/officeDocument/2006/relationships/hyperlink" Target="https://podminky.urs.cz/item/CS_URS_2025_01/741320104" TargetMode="External" /><Relationship Id="rId28" Type="http://schemas.openxmlformats.org/officeDocument/2006/relationships/hyperlink" Target="https://podminky.urs.cz/item/CS_URS_2025_01/741320164" TargetMode="External" /><Relationship Id="rId29" Type="http://schemas.openxmlformats.org/officeDocument/2006/relationships/hyperlink" Target="https://podminky.urs.cz/item/CS_URS_2025_01/741321002" TargetMode="External" /><Relationship Id="rId30" Type="http://schemas.openxmlformats.org/officeDocument/2006/relationships/hyperlink" Target="https://podminky.urs.cz/item/CS_URS_2025_01/741322011" TargetMode="External" /><Relationship Id="rId31" Type="http://schemas.openxmlformats.org/officeDocument/2006/relationships/hyperlink" Target="https://podminky.urs.cz/item/CS_URS_2025_01/741330202" TargetMode="External" /><Relationship Id="rId32" Type="http://schemas.openxmlformats.org/officeDocument/2006/relationships/hyperlink" Target="https://podminky.urs.cz/item/CS_URS_2025_01/741372022" TargetMode="External" /><Relationship Id="rId33" Type="http://schemas.openxmlformats.org/officeDocument/2006/relationships/hyperlink" Target="https://podminky.urs.cz/item/CS_URS_2025_01/741372062" TargetMode="External" /><Relationship Id="rId34" Type="http://schemas.openxmlformats.org/officeDocument/2006/relationships/hyperlink" Target="https://podminky.urs.cz/item/CS_URS_2025_01/741810002" TargetMode="External" /><Relationship Id="rId35" Type="http://schemas.openxmlformats.org/officeDocument/2006/relationships/hyperlink" Target="https://podminky.urs.cz/item/CS_URS_2025_01/998741102" TargetMode="External" /><Relationship Id="rId36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612135101" TargetMode="External" /><Relationship Id="rId2" Type="http://schemas.openxmlformats.org/officeDocument/2006/relationships/hyperlink" Target="https://podminky.urs.cz/item/CS_URS_2025_01/612315101" TargetMode="External" /><Relationship Id="rId3" Type="http://schemas.openxmlformats.org/officeDocument/2006/relationships/hyperlink" Target="https://podminky.urs.cz/item/CS_URS_2025_01/974031121" TargetMode="External" /><Relationship Id="rId4" Type="http://schemas.openxmlformats.org/officeDocument/2006/relationships/hyperlink" Target="https://podminky.urs.cz/item/CS_URS_2025_01/977151111" TargetMode="External" /><Relationship Id="rId5" Type="http://schemas.openxmlformats.org/officeDocument/2006/relationships/hyperlink" Target="https://podminky.urs.cz/item/CS_URS_2025_01/997013212" TargetMode="External" /><Relationship Id="rId6" Type="http://schemas.openxmlformats.org/officeDocument/2006/relationships/hyperlink" Target="https://podminky.urs.cz/item/CS_URS_2025_01/997013501" TargetMode="External" /><Relationship Id="rId7" Type="http://schemas.openxmlformats.org/officeDocument/2006/relationships/hyperlink" Target="https://podminky.urs.cz/item/CS_URS_2025_01/997013509" TargetMode="External" /><Relationship Id="rId8" Type="http://schemas.openxmlformats.org/officeDocument/2006/relationships/hyperlink" Target="https://podminky.urs.cz/item/CS_URS_2025_01/997013603" TargetMode="External" /><Relationship Id="rId9" Type="http://schemas.openxmlformats.org/officeDocument/2006/relationships/hyperlink" Target="https://podminky.urs.cz/item/CS_URS_2025_01/998018002" TargetMode="External" /><Relationship Id="rId10" Type="http://schemas.openxmlformats.org/officeDocument/2006/relationships/hyperlink" Target="https://podminky.urs.cz/item/CS_URS_2025_01/741110511" TargetMode="External" /><Relationship Id="rId11" Type="http://schemas.openxmlformats.org/officeDocument/2006/relationships/hyperlink" Target="https://podminky.urs.cz/item/CS_URS_2025_01/741122011" TargetMode="External" /><Relationship Id="rId12" Type="http://schemas.openxmlformats.org/officeDocument/2006/relationships/hyperlink" Target="https://podminky.urs.cz/item/CS_URS_2025_01/741122011" TargetMode="External" /><Relationship Id="rId13" Type="http://schemas.openxmlformats.org/officeDocument/2006/relationships/hyperlink" Target="https://podminky.urs.cz/item/CS_URS_2025_01/741122025" TargetMode="External" /><Relationship Id="rId14" Type="http://schemas.openxmlformats.org/officeDocument/2006/relationships/hyperlink" Target="https://podminky.urs.cz/item/CS_URS_2025_01/741122223" TargetMode="External" /><Relationship Id="rId15" Type="http://schemas.openxmlformats.org/officeDocument/2006/relationships/hyperlink" Target="https://podminky.urs.cz/item/CS_URS_2025_01/741130006" TargetMode="External" /><Relationship Id="rId16" Type="http://schemas.openxmlformats.org/officeDocument/2006/relationships/hyperlink" Target="https://podminky.urs.cz/item/CS_URS_2025_01/741210101" TargetMode="External" /><Relationship Id="rId17" Type="http://schemas.openxmlformats.org/officeDocument/2006/relationships/hyperlink" Target="https://podminky.urs.cz/item/CS_URS_2025_01/741310124" TargetMode="External" /><Relationship Id="rId18" Type="http://schemas.openxmlformats.org/officeDocument/2006/relationships/hyperlink" Target="https://podminky.urs.cz/item/CS_URS_2025_01/741310401" TargetMode="External" /><Relationship Id="rId19" Type="http://schemas.openxmlformats.org/officeDocument/2006/relationships/hyperlink" Target="https://podminky.urs.cz/item/CS_URS_2025_01/741311815" TargetMode="External" /><Relationship Id="rId20" Type="http://schemas.openxmlformats.org/officeDocument/2006/relationships/hyperlink" Target="https://podminky.urs.cz/item/CS_URS_2025_01/741371843" TargetMode="External" /><Relationship Id="rId21" Type="http://schemas.openxmlformats.org/officeDocument/2006/relationships/hyperlink" Target="https://podminky.urs.cz/item/CS_URS_2025_01/741372022" TargetMode="External" /><Relationship Id="rId22" Type="http://schemas.openxmlformats.org/officeDocument/2006/relationships/hyperlink" Target="https://podminky.urs.cz/item/CS_URS_2025_01/741810001" TargetMode="External" /><Relationship Id="rId23" Type="http://schemas.openxmlformats.org/officeDocument/2006/relationships/hyperlink" Target="https://podminky.urs.cz/item/CS_URS_2025_01/998741102" TargetMode="External" /><Relationship Id="rId24" Type="http://schemas.openxmlformats.org/officeDocument/2006/relationships/hyperlink" Target="https://podminky.urs.cz/item/CS_URS_2025_01/742110002" TargetMode="External" /><Relationship Id="rId25" Type="http://schemas.openxmlformats.org/officeDocument/2006/relationships/hyperlink" Target="https://podminky.urs.cz/item/CS_URS_2025_01/742110504" TargetMode="External" /><Relationship Id="rId26" Type="http://schemas.openxmlformats.org/officeDocument/2006/relationships/hyperlink" Target="https://podminky.urs.cz/item/CS_URS_2025_01/742124002" TargetMode="External" /><Relationship Id="rId27" Type="http://schemas.openxmlformats.org/officeDocument/2006/relationships/hyperlink" Target="https://podminky.urs.cz/item/CS_URS_2025_01/742210121" TargetMode="External" /><Relationship Id="rId28" Type="http://schemas.openxmlformats.org/officeDocument/2006/relationships/hyperlink" Target="https://podminky.urs.cz/item/CS_URS_2025_01/742310001" TargetMode="External" /><Relationship Id="rId29" Type="http://schemas.openxmlformats.org/officeDocument/2006/relationships/hyperlink" Target="https://podminky.urs.cz/item/CS_URS_2025_01/742310002" TargetMode="External" /><Relationship Id="rId30" Type="http://schemas.openxmlformats.org/officeDocument/2006/relationships/hyperlink" Target="https://podminky.urs.cz/item/CS_URS_2025_01/742310003" TargetMode="External" /><Relationship Id="rId31" Type="http://schemas.openxmlformats.org/officeDocument/2006/relationships/hyperlink" Target="https://podminky.urs.cz/item/CS_URS_2025_01/742310005" TargetMode="External" /><Relationship Id="rId32" Type="http://schemas.openxmlformats.org/officeDocument/2006/relationships/hyperlink" Target="https://podminky.urs.cz/item/CS_URS_2025_01/HZS2232" TargetMode="External" /><Relationship Id="rId33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310231041" TargetMode="External" /><Relationship Id="rId2" Type="http://schemas.openxmlformats.org/officeDocument/2006/relationships/hyperlink" Target="https://podminky.urs.cz/item/CS_URS_2025_01/611311131" TargetMode="External" /><Relationship Id="rId3" Type="http://schemas.openxmlformats.org/officeDocument/2006/relationships/hyperlink" Target="https://podminky.urs.cz/item/CS_URS_2025_01/611311135" TargetMode="External" /><Relationship Id="rId4" Type="http://schemas.openxmlformats.org/officeDocument/2006/relationships/hyperlink" Target="https://podminky.urs.cz/item/CS_URS_2025_01/612311131" TargetMode="External" /><Relationship Id="rId5" Type="http://schemas.openxmlformats.org/officeDocument/2006/relationships/hyperlink" Target="https://podminky.urs.cz/item/CS_URS_2025_01/612325302" TargetMode="External" /><Relationship Id="rId6" Type="http://schemas.openxmlformats.org/officeDocument/2006/relationships/hyperlink" Target="https://podminky.urs.cz/item/CS_URS_2025_01/622143004" TargetMode="External" /><Relationship Id="rId7" Type="http://schemas.openxmlformats.org/officeDocument/2006/relationships/hyperlink" Target="https://podminky.urs.cz/item/CS_URS_2025_01/624635201" TargetMode="External" /><Relationship Id="rId8" Type="http://schemas.openxmlformats.org/officeDocument/2006/relationships/hyperlink" Target="https://podminky.urs.cz/item/CS_URS_2025_01/949111111" TargetMode="External" /><Relationship Id="rId9" Type="http://schemas.openxmlformats.org/officeDocument/2006/relationships/hyperlink" Target="https://podminky.urs.cz/item/CS_URS_2025_01/949111122" TargetMode="External" /><Relationship Id="rId10" Type="http://schemas.openxmlformats.org/officeDocument/2006/relationships/hyperlink" Target="https://podminky.urs.cz/item/CS_URS_2025_01/949111211" TargetMode="External" /><Relationship Id="rId11" Type="http://schemas.openxmlformats.org/officeDocument/2006/relationships/hyperlink" Target="https://podminky.urs.cz/item/CS_URS_2025_01/949111222" TargetMode="External" /><Relationship Id="rId12" Type="http://schemas.openxmlformats.org/officeDocument/2006/relationships/hyperlink" Target="https://podminky.urs.cz/item/CS_URS_2025_01/949111811" TargetMode="External" /><Relationship Id="rId13" Type="http://schemas.openxmlformats.org/officeDocument/2006/relationships/hyperlink" Target="https://podminky.urs.cz/item/CS_URS_2025_01/949111822" TargetMode="External" /><Relationship Id="rId14" Type="http://schemas.openxmlformats.org/officeDocument/2006/relationships/hyperlink" Target="https://podminky.urs.cz/item/CS_URS_2025_01/952901111" TargetMode="External" /><Relationship Id="rId15" Type="http://schemas.openxmlformats.org/officeDocument/2006/relationships/hyperlink" Target="https://podminky.urs.cz/item/CS_URS_2025_01/962081141" TargetMode="External" /><Relationship Id="rId16" Type="http://schemas.openxmlformats.org/officeDocument/2006/relationships/hyperlink" Target="https://podminky.urs.cz/item/CS_URS_2025_01/967031132" TargetMode="External" /><Relationship Id="rId17" Type="http://schemas.openxmlformats.org/officeDocument/2006/relationships/hyperlink" Target="https://podminky.urs.cz/item/CS_URS_2025_01/978011191" TargetMode="External" /><Relationship Id="rId18" Type="http://schemas.openxmlformats.org/officeDocument/2006/relationships/hyperlink" Target="https://podminky.urs.cz/item/CS_URS_2025_01/978013191" TargetMode="External" /><Relationship Id="rId19" Type="http://schemas.openxmlformats.org/officeDocument/2006/relationships/hyperlink" Target="https://podminky.urs.cz/item/CS_URS_2025_01/997013212" TargetMode="External" /><Relationship Id="rId20" Type="http://schemas.openxmlformats.org/officeDocument/2006/relationships/hyperlink" Target="https://podminky.urs.cz/item/CS_URS_2025_01/997013501" TargetMode="External" /><Relationship Id="rId21" Type="http://schemas.openxmlformats.org/officeDocument/2006/relationships/hyperlink" Target="https://podminky.urs.cz/item/CS_URS_2025_01/997013509" TargetMode="External" /><Relationship Id="rId22" Type="http://schemas.openxmlformats.org/officeDocument/2006/relationships/hyperlink" Target="https://podminky.urs.cz/item/CS_URS_2025_01/997013631" TargetMode="External" /><Relationship Id="rId23" Type="http://schemas.openxmlformats.org/officeDocument/2006/relationships/hyperlink" Target="https://podminky.urs.cz/item/CS_URS_2025_01/998018002" TargetMode="External" /><Relationship Id="rId24" Type="http://schemas.openxmlformats.org/officeDocument/2006/relationships/hyperlink" Target="https://podminky.urs.cz/item/CS_URS_2025_01/741211823" TargetMode="External" /><Relationship Id="rId25" Type="http://schemas.openxmlformats.org/officeDocument/2006/relationships/hyperlink" Target="https://podminky.urs.cz/item/CS_URS_2025_01/741213813" TargetMode="External" /><Relationship Id="rId26" Type="http://schemas.openxmlformats.org/officeDocument/2006/relationships/hyperlink" Target="https://podminky.urs.cz/item/CS_URS_2025_01/766622132" TargetMode="External" /><Relationship Id="rId27" Type="http://schemas.openxmlformats.org/officeDocument/2006/relationships/hyperlink" Target="https://podminky.urs.cz/item/CS_URS_2025_01/766629631" TargetMode="External" /><Relationship Id="rId28" Type="http://schemas.openxmlformats.org/officeDocument/2006/relationships/hyperlink" Target="https://podminky.urs.cz/item/CS_URS_2025_01/766629639" TargetMode="External" /><Relationship Id="rId29" Type="http://schemas.openxmlformats.org/officeDocument/2006/relationships/hyperlink" Target="https://podminky.urs.cz/item/CS_URS_2025_01/766694116" TargetMode="External" /><Relationship Id="rId30" Type="http://schemas.openxmlformats.org/officeDocument/2006/relationships/hyperlink" Target="https://podminky.urs.cz/item/CS_URS_2025_01/998766122" TargetMode="External" /><Relationship Id="rId31" Type="http://schemas.openxmlformats.org/officeDocument/2006/relationships/hyperlink" Target="https://podminky.urs.cz/item/CS_URS_2025_01/783101201" TargetMode="External" /><Relationship Id="rId32" Type="http://schemas.openxmlformats.org/officeDocument/2006/relationships/hyperlink" Target="https://podminky.urs.cz/item/CS_URS_2025_01/783101203" TargetMode="External" /><Relationship Id="rId33" Type="http://schemas.openxmlformats.org/officeDocument/2006/relationships/hyperlink" Target="https://podminky.urs.cz/item/CS_URS_2025_01/783101403" TargetMode="External" /><Relationship Id="rId34" Type="http://schemas.openxmlformats.org/officeDocument/2006/relationships/hyperlink" Target="https://podminky.urs.cz/item/CS_URS_2025_01/783113101" TargetMode="External" /><Relationship Id="rId35" Type="http://schemas.openxmlformats.org/officeDocument/2006/relationships/hyperlink" Target="https://podminky.urs.cz/item/CS_URS_2025_01/783114101" TargetMode="External" /><Relationship Id="rId36" Type="http://schemas.openxmlformats.org/officeDocument/2006/relationships/hyperlink" Target="https://podminky.urs.cz/item/CS_URS_2025_01/783118201" TargetMode="External" /><Relationship Id="rId37" Type="http://schemas.openxmlformats.org/officeDocument/2006/relationships/hyperlink" Target="https://podminky.urs.cz/item/CS_URS_2025_01/783301303" TargetMode="External" /><Relationship Id="rId38" Type="http://schemas.openxmlformats.org/officeDocument/2006/relationships/hyperlink" Target="https://podminky.urs.cz/item/CS_URS_2025_01/783301313" TargetMode="External" /><Relationship Id="rId39" Type="http://schemas.openxmlformats.org/officeDocument/2006/relationships/hyperlink" Target="https://podminky.urs.cz/item/CS_URS_2025_01/783301401" TargetMode="External" /><Relationship Id="rId40" Type="http://schemas.openxmlformats.org/officeDocument/2006/relationships/hyperlink" Target="https://podminky.urs.cz/item/CS_URS_2025_01/783314201" TargetMode="External" /><Relationship Id="rId41" Type="http://schemas.openxmlformats.org/officeDocument/2006/relationships/hyperlink" Target="https://podminky.urs.cz/item/CS_URS_2025_01/783315101" TargetMode="External" /><Relationship Id="rId42" Type="http://schemas.openxmlformats.org/officeDocument/2006/relationships/hyperlink" Target="https://podminky.urs.cz/item/CS_URS_2025_01/783317101" TargetMode="External" /><Relationship Id="rId43" Type="http://schemas.openxmlformats.org/officeDocument/2006/relationships/hyperlink" Target="https://podminky.urs.cz/item/CS_URS_2025_01/784111001" TargetMode="External" /><Relationship Id="rId44" Type="http://schemas.openxmlformats.org/officeDocument/2006/relationships/hyperlink" Target="https://podminky.urs.cz/item/CS_URS_2025_01/784111007" TargetMode="External" /><Relationship Id="rId45" Type="http://schemas.openxmlformats.org/officeDocument/2006/relationships/hyperlink" Target="https://podminky.urs.cz/item/CS_URS_2025_01/784111031" TargetMode="External" /><Relationship Id="rId46" Type="http://schemas.openxmlformats.org/officeDocument/2006/relationships/hyperlink" Target="https://podminky.urs.cz/item/CS_URS_2025_01/784111037" TargetMode="External" /><Relationship Id="rId47" Type="http://schemas.openxmlformats.org/officeDocument/2006/relationships/hyperlink" Target="https://podminky.urs.cz/item/CS_URS_2025_01/784121001" TargetMode="External" /><Relationship Id="rId48" Type="http://schemas.openxmlformats.org/officeDocument/2006/relationships/hyperlink" Target="https://podminky.urs.cz/item/CS_URS_2025_01/784121007" TargetMode="External" /><Relationship Id="rId49" Type="http://schemas.openxmlformats.org/officeDocument/2006/relationships/hyperlink" Target="https://podminky.urs.cz/item/CS_URS_2025_01/784181121" TargetMode="External" /><Relationship Id="rId50" Type="http://schemas.openxmlformats.org/officeDocument/2006/relationships/hyperlink" Target="https://podminky.urs.cz/item/CS_URS_2025_01/784181127" TargetMode="External" /><Relationship Id="rId51" Type="http://schemas.openxmlformats.org/officeDocument/2006/relationships/hyperlink" Target="https://podminky.urs.cz/item/CS_URS_2025_01/784211101" TargetMode="External" /><Relationship Id="rId52" Type="http://schemas.openxmlformats.org/officeDocument/2006/relationships/hyperlink" Target="https://podminky.urs.cz/item/CS_URS_2025_01/784211107" TargetMode="External" /><Relationship Id="rId53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220890401" TargetMode="External" /><Relationship Id="rId2" Type="http://schemas.openxmlformats.org/officeDocument/2006/relationships/hyperlink" Target="https://podminky.urs.cz/item/CS_URS_2025_01/024002000" TargetMode="External" /><Relationship Id="rId3" Type="http://schemas.openxmlformats.org/officeDocument/2006/relationships/hyperlink" Target="https://podminky.urs.cz/item/CS_URS_2025_01/045002000" TargetMode="External" /><Relationship Id="rId4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27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32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33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27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32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34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35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36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37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38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39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40</v>
      </c>
      <c r="E29" s="49"/>
      <c r="F29" s="34" t="s">
        <v>41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42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43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44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45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46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47</v>
      </c>
      <c r="U35" s="56"/>
      <c r="V35" s="56"/>
      <c r="W35" s="56"/>
      <c r="X35" s="58" t="s">
        <v>48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49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BH2024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Oprava bytů výpravní budovy žst. SÁZAVA U ŽĎÁRU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Sázava u Žďáru, k. ú. Velká Losenice č. p. 281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12. 12. 2024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 xml:space="preserve"> 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 xml:space="preserve"> </v>
      </c>
      <c r="AN49" s="66"/>
      <c r="AO49" s="66"/>
      <c r="AP49" s="66"/>
      <c r="AQ49" s="42"/>
      <c r="AR49" s="46"/>
      <c r="AS49" s="76" t="s">
        <v>50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33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51</v>
      </c>
      <c r="D52" s="89"/>
      <c r="E52" s="89"/>
      <c r="F52" s="89"/>
      <c r="G52" s="89"/>
      <c r="H52" s="90"/>
      <c r="I52" s="91" t="s">
        <v>52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53</v>
      </c>
      <c r="AH52" s="89"/>
      <c r="AI52" s="89"/>
      <c r="AJ52" s="89"/>
      <c r="AK52" s="89"/>
      <c r="AL52" s="89"/>
      <c r="AM52" s="89"/>
      <c r="AN52" s="91" t="s">
        <v>54</v>
      </c>
      <c r="AO52" s="89"/>
      <c r="AP52" s="89"/>
      <c r="AQ52" s="93" t="s">
        <v>55</v>
      </c>
      <c r="AR52" s="46"/>
      <c r="AS52" s="94" t="s">
        <v>56</v>
      </c>
      <c r="AT52" s="95" t="s">
        <v>57</v>
      </c>
      <c r="AU52" s="95" t="s">
        <v>58</v>
      </c>
      <c r="AV52" s="95" t="s">
        <v>59</v>
      </c>
      <c r="AW52" s="95" t="s">
        <v>60</v>
      </c>
      <c r="AX52" s="95" t="s">
        <v>61</v>
      </c>
      <c r="AY52" s="95" t="s">
        <v>62</v>
      </c>
      <c r="AZ52" s="95" t="s">
        <v>63</v>
      </c>
      <c r="BA52" s="95" t="s">
        <v>64</v>
      </c>
      <c r="BB52" s="95" t="s">
        <v>65</v>
      </c>
      <c r="BC52" s="95" t="s">
        <v>66</v>
      </c>
      <c r="BD52" s="96" t="s">
        <v>67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68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ROUND(SUM(AG55:AG61),2)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ROUND(SUM(AS55:AS61),2)</f>
        <v>0</v>
      </c>
      <c r="AT54" s="108">
        <f>ROUND(SUM(AV54:AW54),2)</f>
        <v>0</v>
      </c>
      <c r="AU54" s="109">
        <f>ROUND(SUM(AU55:AU61),5)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ROUND(SUM(AZ55:AZ61),2)</f>
        <v>0</v>
      </c>
      <c r="BA54" s="108">
        <f>ROUND(SUM(BA55:BA61),2)</f>
        <v>0</v>
      </c>
      <c r="BB54" s="108">
        <f>ROUND(SUM(BB55:BB61),2)</f>
        <v>0</v>
      </c>
      <c r="BC54" s="108">
        <f>ROUND(SUM(BC55:BC61),2)</f>
        <v>0</v>
      </c>
      <c r="BD54" s="110">
        <f>ROUND(SUM(BD55:BD61),2)</f>
        <v>0</v>
      </c>
      <c r="BE54" s="6"/>
      <c r="BS54" s="111" t="s">
        <v>69</v>
      </c>
      <c r="BT54" s="111" t="s">
        <v>70</v>
      </c>
      <c r="BU54" s="112" t="s">
        <v>71</v>
      </c>
      <c r="BV54" s="111" t="s">
        <v>72</v>
      </c>
      <c r="BW54" s="111" t="s">
        <v>5</v>
      </c>
      <c r="BX54" s="111" t="s">
        <v>73</v>
      </c>
      <c r="CL54" s="111" t="s">
        <v>19</v>
      </c>
    </row>
    <row r="55" s="7" customFormat="1" ht="16.5" customHeight="1">
      <c r="A55" s="113" t="s">
        <v>74</v>
      </c>
      <c r="B55" s="114"/>
      <c r="C55" s="115"/>
      <c r="D55" s="116" t="s">
        <v>75</v>
      </c>
      <c r="E55" s="116"/>
      <c r="F55" s="116"/>
      <c r="G55" s="116"/>
      <c r="H55" s="116"/>
      <c r="I55" s="117"/>
      <c r="J55" s="116" t="s">
        <v>76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'01 - byt 01'!J30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77</v>
      </c>
      <c r="AR55" s="120"/>
      <c r="AS55" s="121">
        <v>0</v>
      </c>
      <c r="AT55" s="122">
        <f>ROUND(SUM(AV55:AW55),2)</f>
        <v>0</v>
      </c>
      <c r="AU55" s="123">
        <f>'01 - byt 01'!P98</f>
        <v>0</v>
      </c>
      <c r="AV55" s="122">
        <f>'01 - byt 01'!J33</f>
        <v>0</v>
      </c>
      <c r="AW55" s="122">
        <f>'01 - byt 01'!J34</f>
        <v>0</v>
      </c>
      <c r="AX55" s="122">
        <f>'01 - byt 01'!J35</f>
        <v>0</v>
      </c>
      <c r="AY55" s="122">
        <f>'01 - byt 01'!J36</f>
        <v>0</v>
      </c>
      <c r="AZ55" s="122">
        <f>'01 - byt 01'!F33</f>
        <v>0</v>
      </c>
      <c r="BA55" s="122">
        <f>'01 - byt 01'!F34</f>
        <v>0</v>
      </c>
      <c r="BB55" s="122">
        <f>'01 - byt 01'!F35</f>
        <v>0</v>
      </c>
      <c r="BC55" s="122">
        <f>'01 - byt 01'!F36</f>
        <v>0</v>
      </c>
      <c r="BD55" s="124">
        <f>'01 - byt 01'!F37</f>
        <v>0</v>
      </c>
      <c r="BE55" s="7"/>
      <c r="BT55" s="125" t="s">
        <v>78</v>
      </c>
      <c r="BV55" s="125" t="s">
        <v>72</v>
      </c>
      <c r="BW55" s="125" t="s">
        <v>79</v>
      </c>
      <c r="BX55" s="125" t="s">
        <v>5</v>
      </c>
      <c r="CL55" s="125" t="s">
        <v>19</v>
      </c>
      <c r="CM55" s="125" t="s">
        <v>78</v>
      </c>
    </row>
    <row r="56" s="7" customFormat="1" ht="16.5" customHeight="1">
      <c r="A56" s="113" t="s">
        <v>74</v>
      </c>
      <c r="B56" s="114"/>
      <c r="C56" s="115"/>
      <c r="D56" s="116" t="s">
        <v>80</v>
      </c>
      <c r="E56" s="116"/>
      <c r="F56" s="116"/>
      <c r="G56" s="116"/>
      <c r="H56" s="116"/>
      <c r="I56" s="117"/>
      <c r="J56" s="116" t="s">
        <v>81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'02 - byt 02'!J30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77</v>
      </c>
      <c r="AR56" s="120"/>
      <c r="AS56" s="121">
        <v>0</v>
      </c>
      <c r="AT56" s="122">
        <f>ROUND(SUM(AV56:AW56),2)</f>
        <v>0</v>
      </c>
      <c r="AU56" s="123">
        <f>'02 - byt 02'!P98</f>
        <v>0</v>
      </c>
      <c r="AV56" s="122">
        <f>'02 - byt 02'!J33</f>
        <v>0</v>
      </c>
      <c r="AW56" s="122">
        <f>'02 - byt 02'!J34</f>
        <v>0</v>
      </c>
      <c r="AX56" s="122">
        <f>'02 - byt 02'!J35</f>
        <v>0</v>
      </c>
      <c r="AY56" s="122">
        <f>'02 - byt 02'!J36</f>
        <v>0</v>
      </c>
      <c r="AZ56" s="122">
        <f>'02 - byt 02'!F33</f>
        <v>0</v>
      </c>
      <c r="BA56" s="122">
        <f>'02 - byt 02'!F34</f>
        <v>0</v>
      </c>
      <c r="BB56" s="122">
        <f>'02 - byt 02'!F35</f>
        <v>0</v>
      </c>
      <c r="BC56" s="122">
        <f>'02 - byt 02'!F36</f>
        <v>0</v>
      </c>
      <c r="BD56" s="124">
        <f>'02 - byt 02'!F37</f>
        <v>0</v>
      </c>
      <c r="BE56" s="7"/>
      <c r="BT56" s="125" t="s">
        <v>78</v>
      </c>
      <c r="BV56" s="125" t="s">
        <v>72</v>
      </c>
      <c r="BW56" s="125" t="s">
        <v>82</v>
      </c>
      <c r="BX56" s="125" t="s">
        <v>5</v>
      </c>
      <c r="CL56" s="125" t="s">
        <v>19</v>
      </c>
      <c r="CM56" s="125" t="s">
        <v>78</v>
      </c>
    </row>
    <row r="57" s="7" customFormat="1" ht="16.5" customHeight="1">
      <c r="A57" s="113" t="s">
        <v>74</v>
      </c>
      <c r="B57" s="114"/>
      <c r="C57" s="115"/>
      <c r="D57" s="116" t="s">
        <v>83</v>
      </c>
      <c r="E57" s="116"/>
      <c r="F57" s="116"/>
      <c r="G57" s="116"/>
      <c r="H57" s="116"/>
      <c r="I57" s="117"/>
      <c r="J57" s="116" t="s">
        <v>84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'03 - byt 01 vnitřní elekt...'!J30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77</v>
      </c>
      <c r="AR57" s="120"/>
      <c r="AS57" s="121">
        <v>0</v>
      </c>
      <c r="AT57" s="122">
        <f>ROUND(SUM(AV57:AW57),2)</f>
        <v>0</v>
      </c>
      <c r="AU57" s="123">
        <f>'03 - byt 01 vnitřní elekt...'!P86</f>
        <v>0</v>
      </c>
      <c r="AV57" s="122">
        <f>'03 - byt 01 vnitřní elekt...'!J33</f>
        <v>0</v>
      </c>
      <c r="AW57" s="122">
        <f>'03 - byt 01 vnitřní elekt...'!J34</f>
        <v>0</v>
      </c>
      <c r="AX57" s="122">
        <f>'03 - byt 01 vnitřní elekt...'!J35</f>
        <v>0</v>
      </c>
      <c r="AY57" s="122">
        <f>'03 - byt 01 vnitřní elekt...'!J36</f>
        <v>0</v>
      </c>
      <c r="AZ57" s="122">
        <f>'03 - byt 01 vnitřní elekt...'!F33</f>
        <v>0</v>
      </c>
      <c r="BA57" s="122">
        <f>'03 - byt 01 vnitřní elekt...'!F34</f>
        <v>0</v>
      </c>
      <c r="BB57" s="122">
        <f>'03 - byt 01 vnitřní elekt...'!F35</f>
        <v>0</v>
      </c>
      <c r="BC57" s="122">
        <f>'03 - byt 01 vnitřní elekt...'!F36</f>
        <v>0</v>
      </c>
      <c r="BD57" s="124">
        <f>'03 - byt 01 vnitřní elekt...'!F37</f>
        <v>0</v>
      </c>
      <c r="BE57" s="7"/>
      <c r="BT57" s="125" t="s">
        <v>78</v>
      </c>
      <c r="BV57" s="125" t="s">
        <v>72</v>
      </c>
      <c r="BW57" s="125" t="s">
        <v>85</v>
      </c>
      <c r="BX57" s="125" t="s">
        <v>5</v>
      </c>
      <c r="CL57" s="125" t="s">
        <v>19</v>
      </c>
      <c r="CM57" s="125" t="s">
        <v>78</v>
      </c>
    </row>
    <row r="58" s="7" customFormat="1" ht="16.5" customHeight="1">
      <c r="A58" s="113" t="s">
        <v>74</v>
      </c>
      <c r="B58" s="114"/>
      <c r="C58" s="115"/>
      <c r="D58" s="116" t="s">
        <v>86</v>
      </c>
      <c r="E58" s="116"/>
      <c r="F58" s="116"/>
      <c r="G58" s="116"/>
      <c r="H58" s="116"/>
      <c r="I58" s="117"/>
      <c r="J58" s="116" t="s">
        <v>87</v>
      </c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8">
        <f>'04 - byt 02 vnitřní elekt...'!J30</f>
        <v>0</v>
      </c>
      <c r="AH58" s="117"/>
      <c r="AI58" s="117"/>
      <c r="AJ58" s="117"/>
      <c r="AK58" s="117"/>
      <c r="AL58" s="117"/>
      <c r="AM58" s="117"/>
      <c r="AN58" s="118">
        <f>SUM(AG58,AT58)</f>
        <v>0</v>
      </c>
      <c r="AO58" s="117"/>
      <c r="AP58" s="117"/>
      <c r="AQ58" s="119" t="s">
        <v>77</v>
      </c>
      <c r="AR58" s="120"/>
      <c r="AS58" s="121">
        <v>0</v>
      </c>
      <c r="AT58" s="122">
        <f>ROUND(SUM(AV58:AW58),2)</f>
        <v>0</v>
      </c>
      <c r="AU58" s="123">
        <f>'04 - byt 02 vnitřní elekt...'!P86</f>
        <v>0</v>
      </c>
      <c r="AV58" s="122">
        <f>'04 - byt 02 vnitřní elekt...'!J33</f>
        <v>0</v>
      </c>
      <c r="AW58" s="122">
        <f>'04 - byt 02 vnitřní elekt...'!J34</f>
        <v>0</v>
      </c>
      <c r="AX58" s="122">
        <f>'04 - byt 02 vnitřní elekt...'!J35</f>
        <v>0</v>
      </c>
      <c r="AY58" s="122">
        <f>'04 - byt 02 vnitřní elekt...'!J36</f>
        <v>0</v>
      </c>
      <c r="AZ58" s="122">
        <f>'04 - byt 02 vnitřní elekt...'!F33</f>
        <v>0</v>
      </c>
      <c r="BA58" s="122">
        <f>'04 - byt 02 vnitřní elekt...'!F34</f>
        <v>0</v>
      </c>
      <c r="BB58" s="122">
        <f>'04 - byt 02 vnitřní elekt...'!F35</f>
        <v>0</v>
      </c>
      <c r="BC58" s="122">
        <f>'04 - byt 02 vnitřní elekt...'!F36</f>
        <v>0</v>
      </c>
      <c r="BD58" s="124">
        <f>'04 - byt 02 vnitřní elekt...'!F37</f>
        <v>0</v>
      </c>
      <c r="BE58" s="7"/>
      <c r="BT58" s="125" t="s">
        <v>78</v>
      </c>
      <c r="BV58" s="125" t="s">
        <v>72</v>
      </c>
      <c r="BW58" s="125" t="s">
        <v>88</v>
      </c>
      <c r="BX58" s="125" t="s">
        <v>5</v>
      </c>
      <c r="CL58" s="125" t="s">
        <v>19</v>
      </c>
      <c r="CM58" s="125" t="s">
        <v>78</v>
      </c>
    </row>
    <row r="59" s="7" customFormat="1" ht="24.75" customHeight="1">
      <c r="A59" s="113" t="s">
        <v>74</v>
      </c>
      <c r="B59" s="114"/>
      <c r="C59" s="115"/>
      <c r="D59" s="116" t="s">
        <v>89</v>
      </c>
      <c r="E59" s="116"/>
      <c r="F59" s="116"/>
      <c r="G59" s="116"/>
      <c r="H59" s="116"/>
      <c r="I59" s="117"/>
      <c r="J59" s="116" t="s">
        <v>90</v>
      </c>
      <c r="K59" s="116"/>
      <c r="L59" s="116"/>
      <c r="M59" s="116"/>
      <c r="N59" s="116"/>
      <c r="O59" s="116"/>
      <c r="P59" s="116"/>
      <c r="Q59" s="116"/>
      <c r="R59" s="116"/>
      <c r="S59" s="116"/>
      <c r="T59" s="116"/>
      <c r="U59" s="116"/>
      <c r="V59" s="116"/>
      <c r="W59" s="116"/>
      <c r="X59" s="116"/>
      <c r="Y59" s="116"/>
      <c r="Z59" s="116"/>
      <c r="AA59" s="116"/>
      <c r="AB59" s="116"/>
      <c r="AC59" s="116"/>
      <c r="AD59" s="116"/>
      <c r="AE59" s="116"/>
      <c r="AF59" s="116"/>
      <c r="AG59" s="118">
        <f>'05 - přívod elektro RB1 a...'!J30</f>
        <v>0</v>
      </c>
      <c r="AH59" s="117"/>
      <c r="AI59" s="117"/>
      <c r="AJ59" s="117"/>
      <c r="AK59" s="117"/>
      <c r="AL59" s="117"/>
      <c r="AM59" s="117"/>
      <c r="AN59" s="118">
        <f>SUM(AG59,AT59)</f>
        <v>0</v>
      </c>
      <c r="AO59" s="117"/>
      <c r="AP59" s="117"/>
      <c r="AQ59" s="119" t="s">
        <v>77</v>
      </c>
      <c r="AR59" s="120"/>
      <c r="AS59" s="121">
        <v>0</v>
      </c>
      <c r="AT59" s="122">
        <f>ROUND(SUM(AV59:AW59),2)</f>
        <v>0</v>
      </c>
      <c r="AU59" s="123">
        <f>'05 - přívod elektro RB1 a...'!P88</f>
        <v>0</v>
      </c>
      <c r="AV59" s="122">
        <f>'05 - přívod elektro RB1 a...'!J33</f>
        <v>0</v>
      </c>
      <c r="AW59" s="122">
        <f>'05 - přívod elektro RB1 a...'!J34</f>
        <v>0</v>
      </c>
      <c r="AX59" s="122">
        <f>'05 - přívod elektro RB1 a...'!J35</f>
        <v>0</v>
      </c>
      <c r="AY59" s="122">
        <f>'05 - přívod elektro RB1 a...'!J36</f>
        <v>0</v>
      </c>
      <c r="AZ59" s="122">
        <f>'05 - přívod elektro RB1 a...'!F33</f>
        <v>0</v>
      </c>
      <c r="BA59" s="122">
        <f>'05 - přívod elektro RB1 a...'!F34</f>
        <v>0</v>
      </c>
      <c r="BB59" s="122">
        <f>'05 - přívod elektro RB1 a...'!F35</f>
        <v>0</v>
      </c>
      <c r="BC59" s="122">
        <f>'05 - přívod elektro RB1 a...'!F36</f>
        <v>0</v>
      </c>
      <c r="BD59" s="124">
        <f>'05 - přívod elektro RB1 a...'!F37</f>
        <v>0</v>
      </c>
      <c r="BE59" s="7"/>
      <c r="BT59" s="125" t="s">
        <v>78</v>
      </c>
      <c r="BV59" s="125" t="s">
        <v>72</v>
      </c>
      <c r="BW59" s="125" t="s">
        <v>91</v>
      </c>
      <c r="BX59" s="125" t="s">
        <v>5</v>
      </c>
      <c r="CL59" s="125" t="s">
        <v>19</v>
      </c>
      <c r="CM59" s="125" t="s">
        <v>78</v>
      </c>
    </row>
    <row r="60" s="7" customFormat="1" ht="16.5" customHeight="1">
      <c r="A60" s="113" t="s">
        <v>74</v>
      </c>
      <c r="B60" s="114"/>
      <c r="C60" s="115"/>
      <c r="D60" s="116" t="s">
        <v>92</v>
      </c>
      <c r="E60" s="116"/>
      <c r="F60" s="116"/>
      <c r="G60" s="116"/>
      <c r="H60" s="116"/>
      <c r="I60" s="117"/>
      <c r="J60" s="116" t="s">
        <v>93</v>
      </c>
      <c r="K60" s="116"/>
      <c r="L60" s="116"/>
      <c r="M60" s="116"/>
      <c r="N60" s="116"/>
      <c r="O60" s="116"/>
      <c r="P60" s="116"/>
      <c r="Q60" s="116"/>
      <c r="R60" s="116"/>
      <c r="S60" s="116"/>
      <c r="T60" s="116"/>
      <c r="U60" s="116"/>
      <c r="V60" s="116"/>
      <c r="W60" s="116"/>
      <c r="X60" s="116"/>
      <c r="Y60" s="116"/>
      <c r="Z60" s="116"/>
      <c r="AA60" s="116"/>
      <c r="AB60" s="116"/>
      <c r="AC60" s="116"/>
      <c r="AD60" s="116"/>
      <c r="AE60" s="116"/>
      <c r="AF60" s="116"/>
      <c r="AG60" s="118">
        <f>'06 - společné prostory - ...'!J30</f>
        <v>0</v>
      </c>
      <c r="AH60" s="117"/>
      <c r="AI60" s="117"/>
      <c r="AJ60" s="117"/>
      <c r="AK60" s="117"/>
      <c r="AL60" s="117"/>
      <c r="AM60" s="117"/>
      <c r="AN60" s="118">
        <f>SUM(AG60,AT60)</f>
        <v>0</v>
      </c>
      <c r="AO60" s="117"/>
      <c r="AP60" s="117"/>
      <c r="AQ60" s="119" t="s">
        <v>77</v>
      </c>
      <c r="AR60" s="120"/>
      <c r="AS60" s="121">
        <v>0</v>
      </c>
      <c r="AT60" s="122">
        <f>ROUND(SUM(AV60:AW60),2)</f>
        <v>0</v>
      </c>
      <c r="AU60" s="123">
        <f>'06 - společné prostory - ...'!P90</f>
        <v>0</v>
      </c>
      <c r="AV60" s="122">
        <f>'06 - společné prostory - ...'!J33</f>
        <v>0</v>
      </c>
      <c r="AW60" s="122">
        <f>'06 - společné prostory - ...'!J34</f>
        <v>0</v>
      </c>
      <c r="AX60" s="122">
        <f>'06 - společné prostory - ...'!J35</f>
        <v>0</v>
      </c>
      <c r="AY60" s="122">
        <f>'06 - společné prostory - ...'!J36</f>
        <v>0</v>
      </c>
      <c r="AZ60" s="122">
        <f>'06 - společné prostory - ...'!F33</f>
        <v>0</v>
      </c>
      <c r="BA60" s="122">
        <f>'06 - společné prostory - ...'!F34</f>
        <v>0</v>
      </c>
      <c r="BB60" s="122">
        <f>'06 - společné prostory - ...'!F35</f>
        <v>0</v>
      </c>
      <c r="BC60" s="122">
        <f>'06 - společné prostory - ...'!F36</f>
        <v>0</v>
      </c>
      <c r="BD60" s="124">
        <f>'06 - společné prostory - ...'!F37</f>
        <v>0</v>
      </c>
      <c r="BE60" s="7"/>
      <c r="BT60" s="125" t="s">
        <v>78</v>
      </c>
      <c r="BV60" s="125" t="s">
        <v>72</v>
      </c>
      <c r="BW60" s="125" t="s">
        <v>94</v>
      </c>
      <c r="BX60" s="125" t="s">
        <v>5</v>
      </c>
      <c r="CL60" s="125" t="s">
        <v>19</v>
      </c>
      <c r="CM60" s="125" t="s">
        <v>78</v>
      </c>
    </row>
    <row r="61" s="7" customFormat="1" ht="16.5" customHeight="1">
      <c r="A61" s="113" t="s">
        <v>74</v>
      </c>
      <c r="B61" s="114"/>
      <c r="C61" s="115"/>
      <c r="D61" s="116" t="s">
        <v>95</v>
      </c>
      <c r="E61" s="116"/>
      <c r="F61" s="116"/>
      <c r="G61" s="116"/>
      <c r="H61" s="116"/>
      <c r="I61" s="117"/>
      <c r="J61" s="116" t="s">
        <v>96</v>
      </c>
      <c r="K61" s="116"/>
      <c r="L61" s="116"/>
      <c r="M61" s="116"/>
      <c r="N61" s="116"/>
      <c r="O61" s="116"/>
      <c r="P61" s="116"/>
      <c r="Q61" s="116"/>
      <c r="R61" s="116"/>
      <c r="S61" s="116"/>
      <c r="T61" s="116"/>
      <c r="U61" s="116"/>
      <c r="V61" s="116"/>
      <c r="W61" s="116"/>
      <c r="X61" s="116"/>
      <c r="Y61" s="116"/>
      <c r="Z61" s="116"/>
      <c r="AA61" s="116"/>
      <c r="AB61" s="116"/>
      <c r="AC61" s="116"/>
      <c r="AD61" s="116"/>
      <c r="AE61" s="116"/>
      <c r="AF61" s="116"/>
      <c r="AG61" s="118">
        <f>'07 - VRN'!J30</f>
        <v>0</v>
      </c>
      <c r="AH61" s="117"/>
      <c r="AI61" s="117"/>
      <c r="AJ61" s="117"/>
      <c r="AK61" s="117"/>
      <c r="AL61" s="117"/>
      <c r="AM61" s="117"/>
      <c r="AN61" s="118">
        <f>SUM(AG61,AT61)</f>
        <v>0</v>
      </c>
      <c r="AO61" s="117"/>
      <c r="AP61" s="117"/>
      <c r="AQ61" s="119" t="s">
        <v>77</v>
      </c>
      <c r="AR61" s="120"/>
      <c r="AS61" s="126">
        <v>0</v>
      </c>
      <c r="AT61" s="127">
        <f>ROUND(SUM(AV61:AW61),2)</f>
        <v>0</v>
      </c>
      <c r="AU61" s="128">
        <f>'07 - VRN'!P84</f>
        <v>0</v>
      </c>
      <c r="AV61" s="127">
        <f>'07 - VRN'!J33</f>
        <v>0</v>
      </c>
      <c r="AW61" s="127">
        <f>'07 - VRN'!J34</f>
        <v>0</v>
      </c>
      <c r="AX61" s="127">
        <f>'07 - VRN'!J35</f>
        <v>0</v>
      </c>
      <c r="AY61" s="127">
        <f>'07 - VRN'!J36</f>
        <v>0</v>
      </c>
      <c r="AZ61" s="127">
        <f>'07 - VRN'!F33</f>
        <v>0</v>
      </c>
      <c r="BA61" s="127">
        <f>'07 - VRN'!F34</f>
        <v>0</v>
      </c>
      <c r="BB61" s="127">
        <f>'07 - VRN'!F35</f>
        <v>0</v>
      </c>
      <c r="BC61" s="127">
        <f>'07 - VRN'!F36</f>
        <v>0</v>
      </c>
      <c r="BD61" s="129">
        <f>'07 - VRN'!F37</f>
        <v>0</v>
      </c>
      <c r="BE61" s="7"/>
      <c r="BT61" s="125" t="s">
        <v>78</v>
      </c>
      <c r="BV61" s="125" t="s">
        <v>72</v>
      </c>
      <c r="BW61" s="125" t="s">
        <v>97</v>
      </c>
      <c r="BX61" s="125" t="s">
        <v>5</v>
      </c>
      <c r="CL61" s="125" t="s">
        <v>19</v>
      </c>
      <c r="CM61" s="125" t="s">
        <v>78</v>
      </c>
    </row>
    <row r="62" s="2" customFormat="1" ht="30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  <c r="AF62" s="42"/>
      <c r="AG62" s="42"/>
      <c r="AH62" s="42"/>
      <c r="AI62" s="42"/>
      <c r="AJ62" s="42"/>
      <c r="AK62" s="42"/>
      <c r="AL62" s="42"/>
      <c r="AM62" s="42"/>
      <c r="AN62" s="42"/>
      <c r="AO62" s="42"/>
      <c r="AP62" s="42"/>
      <c r="AQ62" s="42"/>
      <c r="AR62" s="46"/>
      <c r="AS62" s="40"/>
      <c r="AT62" s="40"/>
      <c r="AU62" s="40"/>
      <c r="AV62" s="40"/>
      <c r="AW62" s="40"/>
      <c r="AX62" s="40"/>
      <c r="AY62" s="40"/>
      <c r="AZ62" s="40"/>
      <c r="BA62" s="40"/>
      <c r="BB62" s="40"/>
      <c r="BC62" s="40"/>
      <c r="BD62" s="40"/>
      <c r="B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62"/>
      <c r="O63" s="62"/>
      <c r="P63" s="62"/>
      <c r="Q63" s="62"/>
      <c r="R63" s="62"/>
      <c r="S63" s="62"/>
      <c r="T63" s="62"/>
      <c r="U63" s="62"/>
      <c r="V63" s="62"/>
      <c r="W63" s="62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62"/>
      <c r="AM63" s="62"/>
      <c r="AN63" s="62"/>
      <c r="AO63" s="62"/>
      <c r="AP63" s="62"/>
      <c r="AQ63" s="62"/>
      <c r="AR63" s="46"/>
      <c r="AS63" s="40"/>
      <c r="AT63" s="40"/>
      <c r="AU63" s="40"/>
      <c r="AV63" s="40"/>
      <c r="AW63" s="40"/>
      <c r="AX63" s="40"/>
      <c r="AY63" s="40"/>
      <c r="AZ63" s="40"/>
      <c r="BA63" s="40"/>
      <c r="BB63" s="40"/>
      <c r="BC63" s="40"/>
      <c r="BD63" s="40"/>
      <c r="BE63" s="40"/>
    </row>
  </sheetData>
  <sheetProtection sheet="1" formatColumns="0" formatRows="0" objects="1" scenarios="1" spinCount="100000" saltValue="EcuWr3i9wRC6VZaDxnTjXK8wXcnibSI0B3QqmZjY6yVWnXZDBgbHI0BSaAUjP9YKV1pa1ipO24e1QATAGwz+gw==" hashValue="XcCEEpBTH39LxmkKn/z6ZDOQT0xjOr6S027oxhOqwraOI30F35L0imoYdEgdQDy0f5KPTiJCP+v/67s/eLsOJQ==" algorithmName="SHA-512" password="CC35"/>
  <mergeCells count="66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01 - byt 01'!C2" display="/"/>
    <hyperlink ref="A56" location="'02 - byt 02'!C2" display="/"/>
    <hyperlink ref="A57" location="'03 - byt 01 vnitřní elekt...'!C2" display="/"/>
    <hyperlink ref="A58" location="'04 - byt 02 vnitřní elekt...'!C2" display="/"/>
    <hyperlink ref="A59" location="'05 - přívod elektro RB1 a...'!C2" display="/"/>
    <hyperlink ref="A60" location="'06 - společné prostory - ...'!C2" display="/"/>
    <hyperlink ref="A61" location="'07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79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78</v>
      </c>
    </row>
    <row r="4" s="1" customFormat="1" ht="24.96" customHeight="1">
      <c r="B4" s="22"/>
      <c r="D4" s="132" t="s">
        <v>98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Oprava bytů výpravní budovy žst. SÁZAVA U ŽĎÁRU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99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100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101</v>
      </c>
      <c r="G12" s="40"/>
      <c r="H12" s="40"/>
      <c r="I12" s="134" t="s">
        <v>23</v>
      </c>
      <c r="J12" s="139" t="str">
        <f>'Rekapitulace stavby'!AN8</f>
        <v>12. 12. 2024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 xml:space="preserve"> </v>
      </c>
      <c r="F15" s="40"/>
      <c r="G15" s="40"/>
      <c r="H15" s="40"/>
      <c r="I15" s="134" t="s">
        <v>28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28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33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28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34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36</v>
      </c>
      <c r="E30" s="40"/>
      <c r="F30" s="40"/>
      <c r="G30" s="40"/>
      <c r="H30" s="40"/>
      <c r="I30" s="40"/>
      <c r="J30" s="146">
        <f>ROUND(J98,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38</v>
      </c>
      <c r="G32" s="40"/>
      <c r="H32" s="40"/>
      <c r="I32" s="147" t="s">
        <v>37</v>
      </c>
      <c r="J32" s="147" t="s">
        <v>39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40</v>
      </c>
      <c r="E33" s="134" t="s">
        <v>41</v>
      </c>
      <c r="F33" s="149">
        <f>ROUND((SUM(BE98:BE759)),  2)</f>
        <v>0</v>
      </c>
      <c r="G33" s="40"/>
      <c r="H33" s="40"/>
      <c r="I33" s="150">
        <v>0.20999999999999999</v>
      </c>
      <c r="J33" s="149">
        <f>ROUND(((SUM(BE98:BE759))*I33),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42</v>
      </c>
      <c r="F34" s="149">
        <f>ROUND((SUM(BF98:BF759)),  2)</f>
        <v>0</v>
      </c>
      <c r="G34" s="40"/>
      <c r="H34" s="40"/>
      <c r="I34" s="150">
        <v>0.12</v>
      </c>
      <c r="J34" s="149">
        <f>ROUND(((SUM(BF98:BF759))*I34),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43</v>
      </c>
      <c r="F35" s="149">
        <f>ROUND((SUM(BG98:BG759)),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44</v>
      </c>
      <c r="F36" s="149">
        <f>ROUND((SUM(BH98:BH759)),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45</v>
      </c>
      <c r="F37" s="149">
        <f>ROUND((SUM(BI98:BI759)),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46</v>
      </c>
      <c r="E39" s="153"/>
      <c r="F39" s="153"/>
      <c r="G39" s="154" t="s">
        <v>47</v>
      </c>
      <c r="H39" s="155" t="s">
        <v>48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102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Oprava bytů výpravní budovy žst. SÁZAVA U ŽĎÁRU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99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01 - byt 01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Sázava u Žďáru, k. ú. Velká Losenice</v>
      </c>
      <c r="G52" s="42"/>
      <c r="H52" s="42"/>
      <c r="I52" s="34" t="s">
        <v>23</v>
      </c>
      <c r="J52" s="74" t="str">
        <f>IF(J12="","",J12)</f>
        <v>12. 12. 2024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31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33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103</v>
      </c>
      <c r="D57" s="164"/>
      <c r="E57" s="164"/>
      <c r="F57" s="164"/>
      <c r="G57" s="164"/>
      <c r="H57" s="164"/>
      <c r="I57" s="164"/>
      <c r="J57" s="165" t="s">
        <v>104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68</v>
      </c>
      <c r="D59" s="42"/>
      <c r="E59" s="42"/>
      <c r="F59" s="42"/>
      <c r="G59" s="42"/>
      <c r="H59" s="42"/>
      <c r="I59" s="42"/>
      <c r="J59" s="104">
        <f>J98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105</v>
      </c>
    </row>
    <row r="60" s="9" customFormat="1" ht="24.96" customHeight="1">
      <c r="A60" s="9"/>
      <c r="B60" s="167"/>
      <c r="C60" s="168"/>
      <c r="D60" s="169" t="s">
        <v>106</v>
      </c>
      <c r="E60" s="170"/>
      <c r="F60" s="170"/>
      <c r="G60" s="170"/>
      <c r="H60" s="170"/>
      <c r="I60" s="170"/>
      <c r="J60" s="171">
        <f>J99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107</v>
      </c>
      <c r="E61" s="176"/>
      <c r="F61" s="176"/>
      <c r="G61" s="176"/>
      <c r="H61" s="176"/>
      <c r="I61" s="176"/>
      <c r="J61" s="177">
        <f>J100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108</v>
      </c>
      <c r="E62" s="176"/>
      <c r="F62" s="176"/>
      <c r="G62" s="176"/>
      <c r="H62" s="176"/>
      <c r="I62" s="176"/>
      <c r="J62" s="177">
        <f>J105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109</v>
      </c>
      <c r="E63" s="176"/>
      <c r="F63" s="176"/>
      <c r="G63" s="176"/>
      <c r="H63" s="176"/>
      <c r="I63" s="176"/>
      <c r="J63" s="177">
        <f>J163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110</v>
      </c>
      <c r="E64" s="176"/>
      <c r="F64" s="176"/>
      <c r="G64" s="176"/>
      <c r="H64" s="176"/>
      <c r="I64" s="176"/>
      <c r="J64" s="177">
        <f>J217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111</v>
      </c>
      <c r="E65" s="176"/>
      <c r="F65" s="176"/>
      <c r="G65" s="176"/>
      <c r="H65" s="176"/>
      <c r="I65" s="176"/>
      <c r="J65" s="177">
        <f>J231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7"/>
      <c r="C66" s="168"/>
      <c r="D66" s="169" t="s">
        <v>112</v>
      </c>
      <c r="E66" s="170"/>
      <c r="F66" s="170"/>
      <c r="G66" s="170"/>
      <c r="H66" s="170"/>
      <c r="I66" s="170"/>
      <c r="J66" s="171">
        <f>J235</f>
        <v>0</v>
      </c>
      <c r="K66" s="168"/>
      <c r="L66" s="17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3"/>
      <c r="C67" s="174"/>
      <c r="D67" s="175" t="s">
        <v>113</v>
      </c>
      <c r="E67" s="176"/>
      <c r="F67" s="176"/>
      <c r="G67" s="176"/>
      <c r="H67" s="176"/>
      <c r="I67" s="176"/>
      <c r="J67" s="177">
        <f>J236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114</v>
      </c>
      <c r="E68" s="176"/>
      <c r="F68" s="176"/>
      <c r="G68" s="176"/>
      <c r="H68" s="176"/>
      <c r="I68" s="176"/>
      <c r="J68" s="177">
        <f>J246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115</v>
      </c>
      <c r="E69" s="176"/>
      <c r="F69" s="176"/>
      <c r="G69" s="176"/>
      <c r="H69" s="176"/>
      <c r="I69" s="176"/>
      <c r="J69" s="177">
        <f>J310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3"/>
      <c r="C70" s="174"/>
      <c r="D70" s="175" t="s">
        <v>116</v>
      </c>
      <c r="E70" s="176"/>
      <c r="F70" s="176"/>
      <c r="G70" s="176"/>
      <c r="H70" s="176"/>
      <c r="I70" s="176"/>
      <c r="J70" s="177">
        <f>J357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3"/>
      <c r="C71" s="174"/>
      <c r="D71" s="175" t="s">
        <v>117</v>
      </c>
      <c r="E71" s="176"/>
      <c r="F71" s="176"/>
      <c r="G71" s="176"/>
      <c r="H71" s="176"/>
      <c r="I71" s="176"/>
      <c r="J71" s="177">
        <f>J409</f>
        <v>0</v>
      </c>
      <c r="K71" s="174"/>
      <c r="L71" s="17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3"/>
      <c r="C72" s="174"/>
      <c r="D72" s="175" t="s">
        <v>118</v>
      </c>
      <c r="E72" s="176"/>
      <c r="F72" s="176"/>
      <c r="G72" s="176"/>
      <c r="H72" s="176"/>
      <c r="I72" s="176"/>
      <c r="J72" s="177">
        <f>J422</f>
        <v>0</v>
      </c>
      <c r="K72" s="174"/>
      <c r="L72" s="17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3"/>
      <c r="C73" s="174"/>
      <c r="D73" s="175" t="s">
        <v>119</v>
      </c>
      <c r="E73" s="176"/>
      <c r="F73" s="176"/>
      <c r="G73" s="176"/>
      <c r="H73" s="176"/>
      <c r="I73" s="176"/>
      <c r="J73" s="177">
        <f>J455</f>
        <v>0</v>
      </c>
      <c r="K73" s="174"/>
      <c r="L73" s="17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3"/>
      <c r="C74" s="174"/>
      <c r="D74" s="175" t="s">
        <v>120</v>
      </c>
      <c r="E74" s="176"/>
      <c r="F74" s="176"/>
      <c r="G74" s="176"/>
      <c r="H74" s="176"/>
      <c r="I74" s="176"/>
      <c r="J74" s="177">
        <f>J513</f>
        <v>0</v>
      </c>
      <c r="K74" s="174"/>
      <c r="L74" s="17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3"/>
      <c r="C75" s="174"/>
      <c r="D75" s="175" t="s">
        <v>121</v>
      </c>
      <c r="E75" s="176"/>
      <c r="F75" s="176"/>
      <c r="G75" s="176"/>
      <c r="H75" s="176"/>
      <c r="I75" s="176"/>
      <c r="J75" s="177">
        <f>J556</f>
        <v>0</v>
      </c>
      <c r="K75" s="174"/>
      <c r="L75" s="178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3"/>
      <c r="C76" s="174"/>
      <c r="D76" s="175" t="s">
        <v>122</v>
      </c>
      <c r="E76" s="176"/>
      <c r="F76" s="176"/>
      <c r="G76" s="176"/>
      <c r="H76" s="176"/>
      <c r="I76" s="176"/>
      <c r="J76" s="177">
        <f>J619</f>
        <v>0</v>
      </c>
      <c r="K76" s="174"/>
      <c r="L76" s="178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3"/>
      <c r="C77" s="174"/>
      <c r="D77" s="175" t="s">
        <v>123</v>
      </c>
      <c r="E77" s="176"/>
      <c r="F77" s="176"/>
      <c r="G77" s="176"/>
      <c r="H77" s="176"/>
      <c r="I77" s="176"/>
      <c r="J77" s="177">
        <f>J681</f>
        <v>0</v>
      </c>
      <c r="K77" s="174"/>
      <c r="L77" s="178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73"/>
      <c r="C78" s="174"/>
      <c r="D78" s="175" t="s">
        <v>124</v>
      </c>
      <c r="E78" s="176"/>
      <c r="F78" s="176"/>
      <c r="G78" s="176"/>
      <c r="H78" s="176"/>
      <c r="I78" s="176"/>
      <c r="J78" s="177">
        <f>J701</f>
        <v>0</v>
      </c>
      <c r="K78" s="174"/>
      <c r="L78" s="178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2" customFormat="1" ht="21.84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61"/>
      <c r="C80" s="62"/>
      <c r="D80" s="62"/>
      <c r="E80" s="62"/>
      <c r="F80" s="62"/>
      <c r="G80" s="62"/>
      <c r="H80" s="62"/>
      <c r="I80" s="62"/>
      <c r="J80" s="62"/>
      <c r="K80" s="6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4" s="2" customFormat="1" ht="6.96" customHeight="1">
      <c r="A84" s="40"/>
      <c r="B84" s="63"/>
      <c r="C84" s="64"/>
      <c r="D84" s="64"/>
      <c r="E84" s="64"/>
      <c r="F84" s="64"/>
      <c r="G84" s="64"/>
      <c r="H84" s="64"/>
      <c r="I84" s="64"/>
      <c r="J84" s="64"/>
      <c r="K84" s="64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24.96" customHeight="1">
      <c r="A85" s="40"/>
      <c r="B85" s="41"/>
      <c r="C85" s="25" t="s">
        <v>125</v>
      </c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16</v>
      </c>
      <c r="D87" s="42"/>
      <c r="E87" s="42"/>
      <c r="F87" s="42"/>
      <c r="G87" s="42"/>
      <c r="H87" s="42"/>
      <c r="I87" s="42"/>
      <c r="J87" s="42"/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6.5" customHeight="1">
      <c r="A88" s="40"/>
      <c r="B88" s="41"/>
      <c r="C88" s="42"/>
      <c r="D88" s="42"/>
      <c r="E88" s="162" t="str">
        <f>E7</f>
        <v>Oprava bytů výpravní budovy žst. SÁZAVA U ŽĎÁRU</v>
      </c>
      <c r="F88" s="34"/>
      <c r="G88" s="34"/>
      <c r="H88" s="34"/>
      <c r="I88" s="42"/>
      <c r="J88" s="42"/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2" customHeight="1">
      <c r="A89" s="40"/>
      <c r="B89" s="41"/>
      <c r="C89" s="34" t="s">
        <v>99</v>
      </c>
      <c r="D89" s="42"/>
      <c r="E89" s="42"/>
      <c r="F89" s="42"/>
      <c r="G89" s="42"/>
      <c r="H89" s="42"/>
      <c r="I89" s="42"/>
      <c r="J89" s="42"/>
      <c r="K89" s="42"/>
      <c r="L89" s="13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6.5" customHeight="1">
      <c r="A90" s="40"/>
      <c r="B90" s="41"/>
      <c r="C90" s="42"/>
      <c r="D90" s="42"/>
      <c r="E90" s="71" t="str">
        <f>E9</f>
        <v>01 - byt 01</v>
      </c>
      <c r="F90" s="42"/>
      <c r="G90" s="42"/>
      <c r="H90" s="42"/>
      <c r="I90" s="42"/>
      <c r="J90" s="42"/>
      <c r="K90" s="42"/>
      <c r="L90" s="13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6.96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3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2" customHeight="1">
      <c r="A92" s="40"/>
      <c r="B92" s="41"/>
      <c r="C92" s="34" t="s">
        <v>21</v>
      </c>
      <c r="D92" s="42"/>
      <c r="E92" s="42"/>
      <c r="F92" s="29" t="str">
        <f>F12</f>
        <v>Sázava u Žďáru, k. ú. Velká Losenice</v>
      </c>
      <c r="G92" s="42"/>
      <c r="H92" s="42"/>
      <c r="I92" s="34" t="s">
        <v>23</v>
      </c>
      <c r="J92" s="74" t="str">
        <f>IF(J12="","",J12)</f>
        <v>12. 12. 2024</v>
      </c>
      <c r="K92" s="42"/>
      <c r="L92" s="13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6.96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13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5.15" customHeight="1">
      <c r="A94" s="40"/>
      <c r="B94" s="41"/>
      <c r="C94" s="34" t="s">
        <v>25</v>
      </c>
      <c r="D94" s="42"/>
      <c r="E94" s="42"/>
      <c r="F94" s="29" t="str">
        <f>E15</f>
        <v xml:space="preserve"> </v>
      </c>
      <c r="G94" s="42"/>
      <c r="H94" s="42"/>
      <c r="I94" s="34" t="s">
        <v>31</v>
      </c>
      <c r="J94" s="38" t="str">
        <f>E21</f>
        <v xml:space="preserve"> </v>
      </c>
      <c r="K94" s="42"/>
      <c r="L94" s="13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5.15" customHeight="1">
      <c r="A95" s="40"/>
      <c r="B95" s="41"/>
      <c r="C95" s="34" t="s">
        <v>29</v>
      </c>
      <c r="D95" s="42"/>
      <c r="E95" s="42"/>
      <c r="F95" s="29" t="str">
        <f>IF(E18="","",E18)</f>
        <v>Vyplň údaj</v>
      </c>
      <c r="G95" s="42"/>
      <c r="H95" s="42"/>
      <c r="I95" s="34" t="s">
        <v>33</v>
      </c>
      <c r="J95" s="38" t="str">
        <f>E24</f>
        <v xml:space="preserve"> </v>
      </c>
      <c r="K95" s="42"/>
      <c r="L95" s="136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10.32" customHeight="1">
      <c r="A96" s="40"/>
      <c r="B96" s="41"/>
      <c r="C96" s="42"/>
      <c r="D96" s="42"/>
      <c r="E96" s="42"/>
      <c r="F96" s="42"/>
      <c r="G96" s="42"/>
      <c r="H96" s="42"/>
      <c r="I96" s="42"/>
      <c r="J96" s="42"/>
      <c r="K96" s="42"/>
      <c r="L96" s="136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11" customFormat="1" ht="29.28" customHeight="1">
      <c r="A97" s="179"/>
      <c r="B97" s="180"/>
      <c r="C97" s="181" t="s">
        <v>126</v>
      </c>
      <c r="D97" s="182" t="s">
        <v>55</v>
      </c>
      <c r="E97" s="182" t="s">
        <v>51</v>
      </c>
      <c r="F97" s="182" t="s">
        <v>52</v>
      </c>
      <c r="G97" s="182" t="s">
        <v>127</v>
      </c>
      <c r="H97" s="182" t="s">
        <v>128</v>
      </c>
      <c r="I97" s="182" t="s">
        <v>129</v>
      </c>
      <c r="J97" s="182" t="s">
        <v>104</v>
      </c>
      <c r="K97" s="183" t="s">
        <v>130</v>
      </c>
      <c r="L97" s="184"/>
      <c r="M97" s="94" t="s">
        <v>19</v>
      </c>
      <c r="N97" s="95" t="s">
        <v>40</v>
      </c>
      <c r="O97" s="95" t="s">
        <v>131</v>
      </c>
      <c r="P97" s="95" t="s">
        <v>132</v>
      </c>
      <c r="Q97" s="95" t="s">
        <v>133</v>
      </c>
      <c r="R97" s="95" t="s">
        <v>134</v>
      </c>
      <c r="S97" s="95" t="s">
        <v>135</v>
      </c>
      <c r="T97" s="96" t="s">
        <v>136</v>
      </c>
      <c r="U97" s="179"/>
      <c r="V97" s="179"/>
      <c r="W97" s="179"/>
      <c r="X97" s="179"/>
      <c r="Y97" s="179"/>
      <c r="Z97" s="179"/>
      <c r="AA97" s="179"/>
      <c r="AB97" s="179"/>
      <c r="AC97" s="179"/>
      <c r="AD97" s="179"/>
      <c r="AE97" s="179"/>
    </row>
    <row r="98" s="2" customFormat="1" ht="22.8" customHeight="1">
      <c r="A98" s="40"/>
      <c r="B98" s="41"/>
      <c r="C98" s="101" t="s">
        <v>137</v>
      </c>
      <c r="D98" s="42"/>
      <c r="E98" s="42"/>
      <c r="F98" s="42"/>
      <c r="G98" s="42"/>
      <c r="H98" s="42"/>
      <c r="I98" s="42"/>
      <c r="J98" s="185">
        <f>BK98</f>
        <v>0</v>
      </c>
      <c r="K98" s="42"/>
      <c r="L98" s="46"/>
      <c r="M98" s="97"/>
      <c r="N98" s="186"/>
      <c r="O98" s="98"/>
      <c r="P98" s="187">
        <f>P99+P235</f>
        <v>0</v>
      </c>
      <c r="Q98" s="98"/>
      <c r="R98" s="187">
        <f>R99+R235</f>
        <v>5.2523733100000003</v>
      </c>
      <c r="S98" s="98"/>
      <c r="T98" s="188">
        <f>T99+T235</f>
        <v>3.3503000000000003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69</v>
      </c>
      <c r="AU98" s="19" t="s">
        <v>105</v>
      </c>
      <c r="BK98" s="189">
        <f>BK99+BK235</f>
        <v>0</v>
      </c>
    </row>
    <row r="99" s="12" customFormat="1" ht="25.92" customHeight="1">
      <c r="A99" s="12"/>
      <c r="B99" s="190"/>
      <c r="C99" s="191"/>
      <c r="D99" s="192" t="s">
        <v>69</v>
      </c>
      <c r="E99" s="193" t="s">
        <v>138</v>
      </c>
      <c r="F99" s="193" t="s">
        <v>139</v>
      </c>
      <c r="G99" s="191"/>
      <c r="H99" s="191"/>
      <c r="I99" s="194"/>
      <c r="J99" s="195">
        <f>BK99</f>
        <v>0</v>
      </c>
      <c r="K99" s="191"/>
      <c r="L99" s="196"/>
      <c r="M99" s="197"/>
      <c r="N99" s="198"/>
      <c r="O99" s="198"/>
      <c r="P99" s="199">
        <f>P100+P105+P163+P217+P231</f>
        <v>0</v>
      </c>
      <c r="Q99" s="198"/>
      <c r="R99" s="199">
        <f>R100+R105+R163+R217+R231</f>
        <v>1.5905309000000003</v>
      </c>
      <c r="S99" s="198"/>
      <c r="T99" s="200">
        <f>T100+T105+T163+T217+T231</f>
        <v>1.2509700000000001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1" t="s">
        <v>78</v>
      </c>
      <c r="AT99" s="202" t="s">
        <v>69</v>
      </c>
      <c r="AU99" s="202" t="s">
        <v>70</v>
      </c>
      <c r="AY99" s="201" t="s">
        <v>140</v>
      </c>
      <c r="BK99" s="203">
        <f>BK100+BK105+BK163+BK217+BK231</f>
        <v>0</v>
      </c>
    </row>
    <row r="100" s="12" customFormat="1" ht="22.8" customHeight="1">
      <c r="A100" s="12"/>
      <c r="B100" s="190"/>
      <c r="C100" s="191"/>
      <c r="D100" s="192" t="s">
        <v>69</v>
      </c>
      <c r="E100" s="204" t="s">
        <v>141</v>
      </c>
      <c r="F100" s="204" t="s">
        <v>142</v>
      </c>
      <c r="G100" s="191"/>
      <c r="H100" s="191"/>
      <c r="I100" s="194"/>
      <c r="J100" s="205">
        <f>BK100</f>
        <v>0</v>
      </c>
      <c r="K100" s="191"/>
      <c r="L100" s="196"/>
      <c r="M100" s="197"/>
      <c r="N100" s="198"/>
      <c r="O100" s="198"/>
      <c r="P100" s="199">
        <f>SUM(P101:P104)</f>
        <v>0</v>
      </c>
      <c r="Q100" s="198"/>
      <c r="R100" s="199">
        <f>SUM(R101:R104)</f>
        <v>0.047887199999999998</v>
      </c>
      <c r="S100" s="198"/>
      <c r="T100" s="200">
        <f>SUM(T101:T104)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1" t="s">
        <v>78</v>
      </c>
      <c r="AT100" s="202" t="s">
        <v>69</v>
      </c>
      <c r="AU100" s="202" t="s">
        <v>78</v>
      </c>
      <c r="AY100" s="201" t="s">
        <v>140</v>
      </c>
      <c r="BK100" s="203">
        <f>SUM(BK101:BK104)</f>
        <v>0</v>
      </c>
    </row>
    <row r="101" s="2" customFormat="1" ht="16.5" customHeight="1">
      <c r="A101" s="40"/>
      <c r="B101" s="41"/>
      <c r="C101" s="206" t="s">
        <v>78</v>
      </c>
      <c r="D101" s="206" t="s">
        <v>143</v>
      </c>
      <c r="E101" s="207" t="s">
        <v>144</v>
      </c>
      <c r="F101" s="208" t="s">
        <v>145</v>
      </c>
      <c r="G101" s="209" t="s">
        <v>146</v>
      </c>
      <c r="H101" s="210">
        <v>1.0800000000000001</v>
      </c>
      <c r="I101" s="211"/>
      <c r="J101" s="212">
        <f>ROUND(I101*H101,2)</f>
        <v>0</v>
      </c>
      <c r="K101" s="208" t="s">
        <v>147</v>
      </c>
      <c r="L101" s="46"/>
      <c r="M101" s="213" t="s">
        <v>19</v>
      </c>
      <c r="N101" s="214" t="s">
        <v>42</v>
      </c>
      <c r="O101" s="86"/>
      <c r="P101" s="215">
        <f>O101*H101</f>
        <v>0</v>
      </c>
      <c r="Q101" s="215">
        <v>0.044339999999999997</v>
      </c>
      <c r="R101" s="215">
        <f>Q101*H101</f>
        <v>0.047887199999999998</v>
      </c>
      <c r="S101" s="215">
        <v>0</v>
      </c>
      <c r="T101" s="21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148</v>
      </c>
      <c r="AT101" s="217" t="s">
        <v>143</v>
      </c>
      <c r="AU101" s="217" t="s">
        <v>149</v>
      </c>
      <c r="AY101" s="19" t="s">
        <v>140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149</v>
      </c>
      <c r="BK101" s="218">
        <f>ROUND(I101*H101,2)</f>
        <v>0</v>
      </c>
      <c r="BL101" s="19" t="s">
        <v>148</v>
      </c>
      <c r="BM101" s="217" t="s">
        <v>150</v>
      </c>
    </row>
    <row r="102" s="2" customFormat="1">
      <c r="A102" s="40"/>
      <c r="B102" s="41"/>
      <c r="C102" s="42"/>
      <c r="D102" s="219" t="s">
        <v>151</v>
      </c>
      <c r="E102" s="42"/>
      <c r="F102" s="220" t="s">
        <v>152</v>
      </c>
      <c r="G102" s="42"/>
      <c r="H102" s="42"/>
      <c r="I102" s="221"/>
      <c r="J102" s="42"/>
      <c r="K102" s="42"/>
      <c r="L102" s="46"/>
      <c r="M102" s="222"/>
      <c r="N102" s="22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151</v>
      </c>
      <c r="AU102" s="19" t="s">
        <v>149</v>
      </c>
    </row>
    <row r="103" s="2" customFormat="1">
      <c r="A103" s="40"/>
      <c r="B103" s="41"/>
      <c r="C103" s="42"/>
      <c r="D103" s="224" t="s">
        <v>153</v>
      </c>
      <c r="E103" s="42"/>
      <c r="F103" s="225" t="s">
        <v>154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153</v>
      </c>
      <c r="AU103" s="19" t="s">
        <v>149</v>
      </c>
    </row>
    <row r="104" s="13" customFormat="1">
      <c r="A104" s="13"/>
      <c r="B104" s="226"/>
      <c r="C104" s="227"/>
      <c r="D104" s="219" t="s">
        <v>155</v>
      </c>
      <c r="E104" s="228" t="s">
        <v>19</v>
      </c>
      <c r="F104" s="229" t="s">
        <v>156</v>
      </c>
      <c r="G104" s="227"/>
      <c r="H104" s="230">
        <v>1.0800000000000001</v>
      </c>
      <c r="I104" s="231"/>
      <c r="J104" s="227"/>
      <c r="K104" s="227"/>
      <c r="L104" s="232"/>
      <c r="M104" s="233"/>
      <c r="N104" s="234"/>
      <c r="O104" s="234"/>
      <c r="P104" s="234"/>
      <c r="Q104" s="234"/>
      <c r="R104" s="234"/>
      <c r="S104" s="234"/>
      <c r="T104" s="235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6" t="s">
        <v>155</v>
      </c>
      <c r="AU104" s="236" t="s">
        <v>149</v>
      </c>
      <c r="AV104" s="13" t="s">
        <v>149</v>
      </c>
      <c r="AW104" s="13" t="s">
        <v>32</v>
      </c>
      <c r="AX104" s="13" t="s">
        <v>78</v>
      </c>
      <c r="AY104" s="236" t="s">
        <v>140</v>
      </c>
    </row>
    <row r="105" s="12" customFormat="1" ht="22.8" customHeight="1">
      <c r="A105" s="12"/>
      <c r="B105" s="190"/>
      <c r="C105" s="191"/>
      <c r="D105" s="192" t="s">
        <v>69</v>
      </c>
      <c r="E105" s="204" t="s">
        <v>157</v>
      </c>
      <c r="F105" s="204" t="s">
        <v>158</v>
      </c>
      <c r="G105" s="191"/>
      <c r="H105" s="191"/>
      <c r="I105" s="194"/>
      <c r="J105" s="205">
        <f>BK105</f>
        <v>0</v>
      </c>
      <c r="K105" s="191"/>
      <c r="L105" s="196"/>
      <c r="M105" s="197"/>
      <c r="N105" s="198"/>
      <c r="O105" s="198"/>
      <c r="P105" s="199">
        <f>SUM(P106:P162)</f>
        <v>0</v>
      </c>
      <c r="Q105" s="198"/>
      <c r="R105" s="199">
        <f>SUM(R106:R162)</f>
        <v>1.5418757000000003</v>
      </c>
      <c r="S105" s="198"/>
      <c r="T105" s="200">
        <f>SUM(T106:T162)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1" t="s">
        <v>78</v>
      </c>
      <c r="AT105" s="202" t="s">
        <v>69</v>
      </c>
      <c r="AU105" s="202" t="s">
        <v>78</v>
      </c>
      <c r="AY105" s="201" t="s">
        <v>140</v>
      </c>
      <c r="BK105" s="203">
        <f>SUM(BK106:BK162)</f>
        <v>0</v>
      </c>
    </row>
    <row r="106" s="2" customFormat="1" ht="16.5" customHeight="1">
      <c r="A106" s="40"/>
      <c r="B106" s="41"/>
      <c r="C106" s="206" t="s">
        <v>149</v>
      </c>
      <c r="D106" s="206" t="s">
        <v>143</v>
      </c>
      <c r="E106" s="207" t="s">
        <v>159</v>
      </c>
      <c r="F106" s="208" t="s">
        <v>160</v>
      </c>
      <c r="G106" s="209" t="s">
        <v>146</v>
      </c>
      <c r="H106" s="210">
        <v>75.239999999999995</v>
      </c>
      <c r="I106" s="211"/>
      <c r="J106" s="212">
        <f>ROUND(I106*H106,2)</f>
        <v>0</v>
      </c>
      <c r="K106" s="208" t="s">
        <v>147</v>
      </c>
      <c r="L106" s="46"/>
      <c r="M106" s="213" t="s">
        <v>19</v>
      </c>
      <c r="N106" s="214" t="s">
        <v>42</v>
      </c>
      <c r="O106" s="86"/>
      <c r="P106" s="215">
        <f>O106*H106</f>
        <v>0</v>
      </c>
      <c r="Q106" s="215">
        <v>0.0040000000000000001</v>
      </c>
      <c r="R106" s="215">
        <f>Q106*H106</f>
        <v>0.30096000000000001</v>
      </c>
      <c r="S106" s="215">
        <v>0</v>
      </c>
      <c r="T106" s="21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148</v>
      </c>
      <c r="AT106" s="217" t="s">
        <v>143</v>
      </c>
      <c r="AU106" s="217" t="s">
        <v>149</v>
      </c>
      <c r="AY106" s="19" t="s">
        <v>140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149</v>
      </c>
      <c r="BK106" s="218">
        <f>ROUND(I106*H106,2)</f>
        <v>0</v>
      </c>
      <c r="BL106" s="19" t="s">
        <v>148</v>
      </c>
      <c r="BM106" s="217" t="s">
        <v>161</v>
      </c>
    </row>
    <row r="107" s="2" customFormat="1">
      <c r="A107" s="40"/>
      <c r="B107" s="41"/>
      <c r="C107" s="42"/>
      <c r="D107" s="219" t="s">
        <v>151</v>
      </c>
      <c r="E107" s="42"/>
      <c r="F107" s="220" t="s">
        <v>162</v>
      </c>
      <c r="G107" s="42"/>
      <c r="H107" s="42"/>
      <c r="I107" s="221"/>
      <c r="J107" s="42"/>
      <c r="K107" s="42"/>
      <c r="L107" s="46"/>
      <c r="M107" s="222"/>
      <c r="N107" s="22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151</v>
      </c>
      <c r="AU107" s="19" t="s">
        <v>149</v>
      </c>
    </row>
    <row r="108" s="2" customFormat="1">
      <c r="A108" s="40"/>
      <c r="B108" s="41"/>
      <c r="C108" s="42"/>
      <c r="D108" s="224" t="s">
        <v>153</v>
      </c>
      <c r="E108" s="42"/>
      <c r="F108" s="225" t="s">
        <v>163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153</v>
      </c>
      <c r="AU108" s="19" t="s">
        <v>149</v>
      </c>
    </row>
    <row r="109" s="13" customFormat="1">
      <c r="A109" s="13"/>
      <c r="B109" s="226"/>
      <c r="C109" s="227"/>
      <c r="D109" s="219" t="s">
        <v>155</v>
      </c>
      <c r="E109" s="228" t="s">
        <v>19</v>
      </c>
      <c r="F109" s="229" t="s">
        <v>164</v>
      </c>
      <c r="G109" s="227"/>
      <c r="H109" s="230">
        <v>9.4700000000000006</v>
      </c>
      <c r="I109" s="231"/>
      <c r="J109" s="227"/>
      <c r="K109" s="227"/>
      <c r="L109" s="232"/>
      <c r="M109" s="233"/>
      <c r="N109" s="234"/>
      <c r="O109" s="234"/>
      <c r="P109" s="234"/>
      <c r="Q109" s="234"/>
      <c r="R109" s="234"/>
      <c r="S109" s="234"/>
      <c r="T109" s="235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6" t="s">
        <v>155</v>
      </c>
      <c r="AU109" s="236" t="s">
        <v>149</v>
      </c>
      <c r="AV109" s="13" t="s">
        <v>149</v>
      </c>
      <c r="AW109" s="13" t="s">
        <v>32</v>
      </c>
      <c r="AX109" s="13" t="s">
        <v>70</v>
      </c>
      <c r="AY109" s="236" t="s">
        <v>140</v>
      </c>
    </row>
    <row r="110" s="13" customFormat="1">
      <c r="A110" s="13"/>
      <c r="B110" s="226"/>
      <c r="C110" s="227"/>
      <c r="D110" s="219" t="s">
        <v>155</v>
      </c>
      <c r="E110" s="228" t="s">
        <v>19</v>
      </c>
      <c r="F110" s="229" t="s">
        <v>165</v>
      </c>
      <c r="G110" s="227"/>
      <c r="H110" s="230">
        <v>1.3300000000000001</v>
      </c>
      <c r="I110" s="231"/>
      <c r="J110" s="227"/>
      <c r="K110" s="227"/>
      <c r="L110" s="232"/>
      <c r="M110" s="233"/>
      <c r="N110" s="234"/>
      <c r="O110" s="234"/>
      <c r="P110" s="234"/>
      <c r="Q110" s="234"/>
      <c r="R110" s="234"/>
      <c r="S110" s="234"/>
      <c r="T110" s="235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6" t="s">
        <v>155</v>
      </c>
      <c r="AU110" s="236" t="s">
        <v>149</v>
      </c>
      <c r="AV110" s="13" t="s">
        <v>149</v>
      </c>
      <c r="AW110" s="13" t="s">
        <v>32</v>
      </c>
      <c r="AX110" s="13" t="s">
        <v>70</v>
      </c>
      <c r="AY110" s="236" t="s">
        <v>140</v>
      </c>
    </row>
    <row r="111" s="13" customFormat="1">
      <c r="A111" s="13"/>
      <c r="B111" s="226"/>
      <c r="C111" s="227"/>
      <c r="D111" s="219" t="s">
        <v>155</v>
      </c>
      <c r="E111" s="228" t="s">
        <v>19</v>
      </c>
      <c r="F111" s="229" t="s">
        <v>166</v>
      </c>
      <c r="G111" s="227"/>
      <c r="H111" s="230">
        <v>14.51</v>
      </c>
      <c r="I111" s="231"/>
      <c r="J111" s="227"/>
      <c r="K111" s="227"/>
      <c r="L111" s="232"/>
      <c r="M111" s="233"/>
      <c r="N111" s="234"/>
      <c r="O111" s="234"/>
      <c r="P111" s="234"/>
      <c r="Q111" s="234"/>
      <c r="R111" s="234"/>
      <c r="S111" s="234"/>
      <c r="T111" s="235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6" t="s">
        <v>155</v>
      </c>
      <c r="AU111" s="236" t="s">
        <v>149</v>
      </c>
      <c r="AV111" s="13" t="s">
        <v>149</v>
      </c>
      <c r="AW111" s="13" t="s">
        <v>32</v>
      </c>
      <c r="AX111" s="13" t="s">
        <v>70</v>
      </c>
      <c r="AY111" s="236" t="s">
        <v>140</v>
      </c>
    </row>
    <row r="112" s="13" customFormat="1">
      <c r="A112" s="13"/>
      <c r="B112" s="226"/>
      <c r="C112" s="227"/>
      <c r="D112" s="219" t="s">
        <v>155</v>
      </c>
      <c r="E112" s="228" t="s">
        <v>19</v>
      </c>
      <c r="F112" s="229" t="s">
        <v>167</v>
      </c>
      <c r="G112" s="227"/>
      <c r="H112" s="230">
        <v>1.27</v>
      </c>
      <c r="I112" s="231"/>
      <c r="J112" s="227"/>
      <c r="K112" s="227"/>
      <c r="L112" s="232"/>
      <c r="M112" s="233"/>
      <c r="N112" s="234"/>
      <c r="O112" s="234"/>
      <c r="P112" s="234"/>
      <c r="Q112" s="234"/>
      <c r="R112" s="234"/>
      <c r="S112" s="234"/>
      <c r="T112" s="235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6" t="s">
        <v>155</v>
      </c>
      <c r="AU112" s="236" t="s">
        <v>149</v>
      </c>
      <c r="AV112" s="13" t="s">
        <v>149</v>
      </c>
      <c r="AW112" s="13" t="s">
        <v>32</v>
      </c>
      <c r="AX112" s="13" t="s">
        <v>70</v>
      </c>
      <c r="AY112" s="236" t="s">
        <v>140</v>
      </c>
    </row>
    <row r="113" s="13" customFormat="1">
      <c r="A113" s="13"/>
      <c r="B113" s="226"/>
      <c r="C113" s="227"/>
      <c r="D113" s="219" t="s">
        <v>155</v>
      </c>
      <c r="E113" s="228" t="s">
        <v>19</v>
      </c>
      <c r="F113" s="229" t="s">
        <v>168</v>
      </c>
      <c r="G113" s="227"/>
      <c r="H113" s="230">
        <v>21.620000000000001</v>
      </c>
      <c r="I113" s="231"/>
      <c r="J113" s="227"/>
      <c r="K113" s="227"/>
      <c r="L113" s="232"/>
      <c r="M113" s="233"/>
      <c r="N113" s="234"/>
      <c r="O113" s="234"/>
      <c r="P113" s="234"/>
      <c r="Q113" s="234"/>
      <c r="R113" s="234"/>
      <c r="S113" s="234"/>
      <c r="T113" s="235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6" t="s">
        <v>155</v>
      </c>
      <c r="AU113" s="236" t="s">
        <v>149</v>
      </c>
      <c r="AV113" s="13" t="s">
        <v>149</v>
      </c>
      <c r="AW113" s="13" t="s">
        <v>32</v>
      </c>
      <c r="AX113" s="13" t="s">
        <v>70</v>
      </c>
      <c r="AY113" s="236" t="s">
        <v>140</v>
      </c>
    </row>
    <row r="114" s="13" customFormat="1">
      <c r="A114" s="13"/>
      <c r="B114" s="226"/>
      <c r="C114" s="227"/>
      <c r="D114" s="219" t="s">
        <v>155</v>
      </c>
      <c r="E114" s="228" t="s">
        <v>19</v>
      </c>
      <c r="F114" s="229" t="s">
        <v>169</v>
      </c>
      <c r="G114" s="227"/>
      <c r="H114" s="230">
        <v>3.3399999999999999</v>
      </c>
      <c r="I114" s="231"/>
      <c r="J114" s="227"/>
      <c r="K114" s="227"/>
      <c r="L114" s="232"/>
      <c r="M114" s="233"/>
      <c r="N114" s="234"/>
      <c r="O114" s="234"/>
      <c r="P114" s="234"/>
      <c r="Q114" s="234"/>
      <c r="R114" s="234"/>
      <c r="S114" s="234"/>
      <c r="T114" s="235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6" t="s">
        <v>155</v>
      </c>
      <c r="AU114" s="236" t="s">
        <v>149</v>
      </c>
      <c r="AV114" s="13" t="s">
        <v>149</v>
      </c>
      <c r="AW114" s="13" t="s">
        <v>32</v>
      </c>
      <c r="AX114" s="13" t="s">
        <v>70</v>
      </c>
      <c r="AY114" s="236" t="s">
        <v>140</v>
      </c>
    </row>
    <row r="115" s="13" customFormat="1">
      <c r="A115" s="13"/>
      <c r="B115" s="226"/>
      <c r="C115" s="227"/>
      <c r="D115" s="219" t="s">
        <v>155</v>
      </c>
      <c r="E115" s="228" t="s">
        <v>19</v>
      </c>
      <c r="F115" s="229" t="s">
        <v>170</v>
      </c>
      <c r="G115" s="227"/>
      <c r="H115" s="230">
        <v>15.130000000000001</v>
      </c>
      <c r="I115" s="231"/>
      <c r="J115" s="227"/>
      <c r="K115" s="227"/>
      <c r="L115" s="232"/>
      <c r="M115" s="233"/>
      <c r="N115" s="234"/>
      <c r="O115" s="234"/>
      <c r="P115" s="234"/>
      <c r="Q115" s="234"/>
      <c r="R115" s="234"/>
      <c r="S115" s="234"/>
      <c r="T115" s="235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6" t="s">
        <v>155</v>
      </c>
      <c r="AU115" s="236" t="s">
        <v>149</v>
      </c>
      <c r="AV115" s="13" t="s">
        <v>149</v>
      </c>
      <c r="AW115" s="13" t="s">
        <v>32</v>
      </c>
      <c r="AX115" s="13" t="s">
        <v>70</v>
      </c>
      <c r="AY115" s="236" t="s">
        <v>140</v>
      </c>
    </row>
    <row r="116" s="13" customFormat="1">
      <c r="A116" s="13"/>
      <c r="B116" s="226"/>
      <c r="C116" s="227"/>
      <c r="D116" s="219" t="s">
        <v>155</v>
      </c>
      <c r="E116" s="228" t="s">
        <v>19</v>
      </c>
      <c r="F116" s="229" t="s">
        <v>171</v>
      </c>
      <c r="G116" s="227"/>
      <c r="H116" s="230">
        <v>8.5700000000000003</v>
      </c>
      <c r="I116" s="231"/>
      <c r="J116" s="227"/>
      <c r="K116" s="227"/>
      <c r="L116" s="232"/>
      <c r="M116" s="233"/>
      <c r="N116" s="234"/>
      <c r="O116" s="234"/>
      <c r="P116" s="234"/>
      <c r="Q116" s="234"/>
      <c r="R116" s="234"/>
      <c r="S116" s="234"/>
      <c r="T116" s="235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6" t="s">
        <v>155</v>
      </c>
      <c r="AU116" s="236" t="s">
        <v>149</v>
      </c>
      <c r="AV116" s="13" t="s">
        <v>149</v>
      </c>
      <c r="AW116" s="13" t="s">
        <v>32</v>
      </c>
      <c r="AX116" s="13" t="s">
        <v>70</v>
      </c>
      <c r="AY116" s="236" t="s">
        <v>140</v>
      </c>
    </row>
    <row r="117" s="14" customFormat="1">
      <c r="A117" s="14"/>
      <c r="B117" s="237"/>
      <c r="C117" s="238"/>
      <c r="D117" s="219" t="s">
        <v>155</v>
      </c>
      <c r="E117" s="239" t="s">
        <v>19</v>
      </c>
      <c r="F117" s="240" t="s">
        <v>172</v>
      </c>
      <c r="G117" s="238"/>
      <c r="H117" s="241">
        <v>75.240000000000009</v>
      </c>
      <c r="I117" s="242"/>
      <c r="J117" s="238"/>
      <c r="K117" s="238"/>
      <c r="L117" s="243"/>
      <c r="M117" s="244"/>
      <c r="N117" s="245"/>
      <c r="O117" s="245"/>
      <c r="P117" s="245"/>
      <c r="Q117" s="245"/>
      <c r="R117" s="245"/>
      <c r="S117" s="245"/>
      <c r="T117" s="246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7" t="s">
        <v>155</v>
      </c>
      <c r="AU117" s="247" t="s">
        <v>149</v>
      </c>
      <c r="AV117" s="14" t="s">
        <v>148</v>
      </c>
      <c r="AW117" s="14" t="s">
        <v>32</v>
      </c>
      <c r="AX117" s="14" t="s">
        <v>78</v>
      </c>
      <c r="AY117" s="247" t="s">
        <v>140</v>
      </c>
    </row>
    <row r="118" s="2" customFormat="1" ht="16.5" customHeight="1">
      <c r="A118" s="40"/>
      <c r="B118" s="41"/>
      <c r="C118" s="206" t="s">
        <v>141</v>
      </c>
      <c r="D118" s="206" t="s">
        <v>143</v>
      </c>
      <c r="E118" s="207" t="s">
        <v>173</v>
      </c>
      <c r="F118" s="208" t="s">
        <v>174</v>
      </c>
      <c r="G118" s="209" t="s">
        <v>146</v>
      </c>
      <c r="H118" s="210">
        <v>2.6280000000000001</v>
      </c>
      <c r="I118" s="211"/>
      <c r="J118" s="212">
        <f>ROUND(I118*H118,2)</f>
        <v>0</v>
      </c>
      <c r="K118" s="208" t="s">
        <v>147</v>
      </c>
      <c r="L118" s="46"/>
      <c r="M118" s="213" t="s">
        <v>19</v>
      </c>
      <c r="N118" s="214" t="s">
        <v>42</v>
      </c>
      <c r="O118" s="86"/>
      <c r="P118" s="215">
        <f>O118*H118</f>
        <v>0</v>
      </c>
      <c r="Q118" s="215">
        <v>0.056000000000000001</v>
      </c>
      <c r="R118" s="215">
        <f>Q118*H118</f>
        <v>0.14716800000000002</v>
      </c>
      <c r="S118" s="215">
        <v>0</v>
      </c>
      <c r="T118" s="21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7" t="s">
        <v>148</v>
      </c>
      <c r="AT118" s="217" t="s">
        <v>143</v>
      </c>
      <c r="AU118" s="217" t="s">
        <v>149</v>
      </c>
      <c r="AY118" s="19" t="s">
        <v>140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9" t="s">
        <v>149</v>
      </c>
      <c r="BK118" s="218">
        <f>ROUND(I118*H118,2)</f>
        <v>0</v>
      </c>
      <c r="BL118" s="19" t="s">
        <v>148</v>
      </c>
      <c r="BM118" s="217" t="s">
        <v>175</v>
      </c>
    </row>
    <row r="119" s="2" customFormat="1">
      <c r="A119" s="40"/>
      <c r="B119" s="41"/>
      <c r="C119" s="42"/>
      <c r="D119" s="219" t="s">
        <v>151</v>
      </c>
      <c r="E119" s="42"/>
      <c r="F119" s="220" t="s">
        <v>176</v>
      </c>
      <c r="G119" s="42"/>
      <c r="H119" s="42"/>
      <c r="I119" s="221"/>
      <c r="J119" s="42"/>
      <c r="K119" s="42"/>
      <c r="L119" s="46"/>
      <c r="M119" s="222"/>
      <c r="N119" s="223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151</v>
      </c>
      <c r="AU119" s="19" t="s">
        <v>149</v>
      </c>
    </row>
    <row r="120" s="2" customFormat="1">
      <c r="A120" s="40"/>
      <c r="B120" s="41"/>
      <c r="C120" s="42"/>
      <c r="D120" s="224" t="s">
        <v>153</v>
      </c>
      <c r="E120" s="42"/>
      <c r="F120" s="225" t="s">
        <v>177</v>
      </c>
      <c r="G120" s="42"/>
      <c r="H120" s="42"/>
      <c r="I120" s="221"/>
      <c r="J120" s="42"/>
      <c r="K120" s="42"/>
      <c r="L120" s="46"/>
      <c r="M120" s="222"/>
      <c r="N120" s="22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153</v>
      </c>
      <c r="AU120" s="19" t="s">
        <v>149</v>
      </c>
    </row>
    <row r="121" s="13" customFormat="1">
      <c r="A121" s="13"/>
      <c r="B121" s="226"/>
      <c r="C121" s="227"/>
      <c r="D121" s="219" t="s">
        <v>155</v>
      </c>
      <c r="E121" s="228" t="s">
        <v>19</v>
      </c>
      <c r="F121" s="229" t="s">
        <v>178</v>
      </c>
      <c r="G121" s="227"/>
      <c r="H121" s="230">
        <v>1.008</v>
      </c>
      <c r="I121" s="231"/>
      <c r="J121" s="227"/>
      <c r="K121" s="227"/>
      <c r="L121" s="232"/>
      <c r="M121" s="233"/>
      <c r="N121" s="234"/>
      <c r="O121" s="234"/>
      <c r="P121" s="234"/>
      <c r="Q121" s="234"/>
      <c r="R121" s="234"/>
      <c r="S121" s="234"/>
      <c r="T121" s="235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6" t="s">
        <v>155</v>
      </c>
      <c r="AU121" s="236" t="s">
        <v>149</v>
      </c>
      <c r="AV121" s="13" t="s">
        <v>149</v>
      </c>
      <c r="AW121" s="13" t="s">
        <v>32</v>
      </c>
      <c r="AX121" s="13" t="s">
        <v>70</v>
      </c>
      <c r="AY121" s="236" t="s">
        <v>140</v>
      </c>
    </row>
    <row r="122" s="13" customFormat="1">
      <c r="A122" s="13"/>
      <c r="B122" s="226"/>
      <c r="C122" s="227"/>
      <c r="D122" s="219" t="s">
        <v>155</v>
      </c>
      <c r="E122" s="228" t="s">
        <v>19</v>
      </c>
      <c r="F122" s="229" t="s">
        <v>179</v>
      </c>
      <c r="G122" s="227"/>
      <c r="H122" s="230">
        <v>0.59999999999999998</v>
      </c>
      <c r="I122" s="231"/>
      <c r="J122" s="227"/>
      <c r="K122" s="227"/>
      <c r="L122" s="232"/>
      <c r="M122" s="233"/>
      <c r="N122" s="234"/>
      <c r="O122" s="234"/>
      <c r="P122" s="234"/>
      <c r="Q122" s="234"/>
      <c r="R122" s="234"/>
      <c r="S122" s="234"/>
      <c r="T122" s="235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6" t="s">
        <v>155</v>
      </c>
      <c r="AU122" s="236" t="s">
        <v>149</v>
      </c>
      <c r="AV122" s="13" t="s">
        <v>149</v>
      </c>
      <c r="AW122" s="13" t="s">
        <v>32</v>
      </c>
      <c r="AX122" s="13" t="s">
        <v>70</v>
      </c>
      <c r="AY122" s="236" t="s">
        <v>140</v>
      </c>
    </row>
    <row r="123" s="13" customFormat="1">
      <c r="A123" s="13"/>
      <c r="B123" s="226"/>
      <c r="C123" s="227"/>
      <c r="D123" s="219" t="s">
        <v>155</v>
      </c>
      <c r="E123" s="228" t="s">
        <v>19</v>
      </c>
      <c r="F123" s="229" t="s">
        <v>180</v>
      </c>
      <c r="G123" s="227"/>
      <c r="H123" s="230">
        <v>1.02</v>
      </c>
      <c r="I123" s="231"/>
      <c r="J123" s="227"/>
      <c r="K123" s="227"/>
      <c r="L123" s="232"/>
      <c r="M123" s="233"/>
      <c r="N123" s="234"/>
      <c r="O123" s="234"/>
      <c r="P123" s="234"/>
      <c r="Q123" s="234"/>
      <c r="R123" s="234"/>
      <c r="S123" s="234"/>
      <c r="T123" s="235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6" t="s">
        <v>155</v>
      </c>
      <c r="AU123" s="236" t="s">
        <v>149</v>
      </c>
      <c r="AV123" s="13" t="s">
        <v>149</v>
      </c>
      <c r="AW123" s="13" t="s">
        <v>32</v>
      </c>
      <c r="AX123" s="13" t="s">
        <v>70</v>
      </c>
      <c r="AY123" s="236" t="s">
        <v>140</v>
      </c>
    </row>
    <row r="124" s="14" customFormat="1">
      <c r="A124" s="14"/>
      <c r="B124" s="237"/>
      <c r="C124" s="238"/>
      <c r="D124" s="219" t="s">
        <v>155</v>
      </c>
      <c r="E124" s="239" t="s">
        <v>19</v>
      </c>
      <c r="F124" s="240" t="s">
        <v>172</v>
      </c>
      <c r="G124" s="238"/>
      <c r="H124" s="241">
        <v>2.6280000000000001</v>
      </c>
      <c r="I124" s="242"/>
      <c r="J124" s="238"/>
      <c r="K124" s="238"/>
      <c r="L124" s="243"/>
      <c r="M124" s="244"/>
      <c r="N124" s="245"/>
      <c r="O124" s="245"/>
      <c r="P124" s="245"/>
      <c r="Q124" s="245"/>
      <c r="R124" s="245"/>
      <c r="S124" s="245"/>
      <c r="T124" s="246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7" t="s">
        <v>155</v>
      </c>
      <c r="AU124" s="247" t="s">
        <v>149</v>
      </c>
      <c r="AV124" s="14" t="s">
        <v>148</v>
      </c>
      <c r="AW124" s="14" t="s">
        <v>32</v>
      </c>
      <c r="AX124" s="14" t="s">
        <v>78</v>
      </c>
      <c r="AY124" s="247" t="s">
        <v>140</v>
      </c>
    </row>
    <row r="125" s="2" customFormat="1" ht="16.5" customHeight="1">
      <c r="A125" s="40"/>
      <c r="B125" s="41"/>
      <c r="C125" s="206" t="s">
        <v>148</v>
      </c>
      <c r="D125" s="206" t="s">
        <v>143</v>
      </c>
      <c r="E125" s="207" t="s">
        <v>181</v>
      </c>
      <c r="F125" s="208" t="s">
        <v>182</v>
      </c>
      <c r="G125" s="209" t="s">
        <v>146</v>
      </c>
      <c r="H125" s="210">
        <v>224.96000000000001</v>
      </c>
      <c r="I125" s="211"/>
      <c r="J125" s="212">
        <f>ROUND(I125*H125,2)</f>
        <v>0</v>
      </c>
      <c r="K125" s="208" t="s">
        <v>147</v>
      </c>
      <c r="L125" s="46"/>
      <c r="M125" s="213" t="s">
        <v>19</v>
      </c>
      <c r="N125" s="214" t="s">
        <v>42</v>
      </c>
      <c r="O125" s="86"/>
      <c r="P125" s="215">
        <f>O125*H125</f>
        <v>0</v>
      </c>
      <c r="Q125" s="215">
        <v>0.0040000000000000001</v>
      </c>
      <c r="R125" s="215">
        <f>Q125*H125</f>
        <v>0.89984000000000008</v>
      </c>
      <c r="S125" s="215">
        <v>0</v>
      </c>
      <c r="T125" s="21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7" t="s">
        <v>148</v>
      </c>
      <c r="AT125" s="217" t="s">
        <v>143</v>
      </c>
      <c r="AU125" s="217" t="s">
        <v>149</v>
      </c>
      <c r="AY125" s="19" t="s">
        <v>140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9" t="s">
        <v>149</v>
      </c>
      <c r="BK125" s="218">
        <f>ROUND(I125*H125,2)</f>
        <v>0</v>
      </c>
      <c r="BL125" s="19" t="s">
        <v>148</v>
      </c>
      <c r="BM125" s="217" t="s">
        <v>183</v>
      </c>
    </row>
    <row r="126" s="2" customFormat="1">
      <c r="A126" s="40"/>
      <c r="B126" s="41"/>
      <c r="C126" s="42"/>
      <c r="D126" s="219" t="s">
        <v>151</v>
      </c>
      <c r="E126" s="42"/>
      <c r="F126" s="220" t="s">
        <v>184</v>
      </c>
      <c r="G126" s="42"/>
      <c r="H126" s="42"/>
      <c r="I126" s="221"/>
      <c r="J126" s="42"/>
      <c r="K126" s="42"/>
      <c r="L126" s="46"/>
      <c r="M126" s="222"/>
      <c r="N126" s="223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151</v>
      </c>
      <c r="AU126" s="19" t="s">
        <v>149</v>
      </c>
    </row>
    <row r="127" s="2" customFormat="1">
      <c r="A127" s="40"/>
      <c r="B127" s="41"/>
      <c r="C127" s="42"/>
      <c r="D127" s="224" t="s">
        <v>153</v>
      </c>
      <c r="E127" s="42"/>
      <c r="F127" s="225" t="s">
        <v>185</v>
      </c>
      <c r="G127" s="42"/>
      <c r="H127" s="42"/>
      <c r="I127" s="221"/>
      <c r="J127" s="42"/>
      <c r="K127" s="42"/>
      <c r="L127" s="46"/>
      <c r="M127" s="222"/>
      <c r="N127" s="223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153</v>
      </c>
      <c r="AU127" s="19" t="s">
        <v>149</v>
      </c>
    </row>
    <row r="128" s="13" customFormat="1">
      <c r="A128" s="13"/>
      <c r="B128" s="226"/>
      <c r="C128" s="227"/>
      <c r="D128" s="219" t="s">
        <v>155</v>
      </c>
      <c r="E128" s="228" t="s">
        <v>19</v>
      </c>
      <c r="F128" s="229" t="s">
        <v>186</v>
      </c>
      <c r="G128" s="227"/>
      <c r="H128" s="230">
        <v>38.07</v>
      </c>
      <c r="I128" s="231"/>
      <c r="J128" s="227"/>
      <c r="K128" s="227"/>
      <c r="L128" s="232"/>
      <c r="M128" s="233"/>
      <c r="N128" s="234"/>
      <c r="O128" s="234"/>
      <c r="P128" s="234"/>
      <c r="Q128" s="234"/>
      <c r="R128" s="234"/>
      <c r="S128" s="234"/>
      <c r="T128" s="23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6" t="s">
        <v>155</v>
      </c>
      <c r="AU128" s="236" t="s">
        <v>149</v>
      </c>
      <c r="AV128" s="13" t="s">
        <v>149</v>
      </c>
      <c r="AW128" s="13" t="s">
        <v>32</v>
      </c>
      <c r="AX128" s="13" t="s">
        <v>70</v>
      </c>
      <c r="AY128" s="236" t="s">
        <v>140</v>
      </c>
    </row>
    <row r="129" s="13" customFormat="1">
      <c r="A129" s="13"/>
      <c r="B129" s="226"/>
      <c r="C129" s="227"/>
      <c r="D129" s="219" t="s">
        <v>155</v>
      </c>
      <c r="E129" s="228" t="s">
        <v>19</v>
      </c>
      <c r="F129" s="229" t="s">
        <v>187</v>
      </c>
      <c r="G129" s="227"/>
      <c r="H129" s="230">
        <v>4.2750000000000004</v>
      </c>
      <c r="I129" s="231"/>
      <c r="J129" s="227"/>
      <c r="K129" s="227"/>
      <c r="L129" s="232"/>
      <c r="M129" s="233"/>
      <c r="N129" s="234"/>
      <c r="O129" s="234"/>
      <c r="P129" s="234"/>
      <c r="Q129" s="234"/>
      <c r="R129" s="234"/>
      <c r="S129" s="234"/>
      <c r="T129" s="23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6" t="s">
        <v>155</v>
      </c>
      <c r="AU129" s="236" t="s">
        <v>149</v>
      </c>
      <c r="AV129" s="13" t="s">
        <v>149</v>
      </c>
      <c r="AW129" s="13" t="s">
        <v>32</v>
      </c>
      <c r="AX129" s="13" t="s">
        <v>70</v>
      </c>
      <c r="AY129" s="236" t="s">
        <v>140</v>
      </c>
    </row>
    <row r="130" s="13" customFormat="1">
      <c r="A130" s="13"/>
      <c r="B130" s="226"/>
      <c r="C130" s="227"/>
      <c r="D130" s="219" t="s">
        <v>155</v>
      </c>
      <c r="E130" s="228" t="s">
        <v>19</v>
      </c>
      <c r="F130" s="229" t="s">
        <v>188</v>
      </c>
      <c r="G130" s="227"/>
      <c r="H130" s="230">
        <v>43.875</v>
      </c>
      <c r="I130" s="231"/>
      <c r="J130" s="227"/>
      <c r="K130" s="227"/>
      <c r="L130" s="232"/>
      <c r="M130" s="233"/>
      <c r="N130" s="234"/>
      <c r="O130" s="234"/>
      <c r="P130" s="234"/>
      <c r="Q130" s="234"/>
      <c r="R130" s="234"/>
      <c r="S130" s="234"/>
      <c r="T130" s="23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6" t="s">
        <v>155</v>
      </c>
      <c r="AU130" s="236" t="s">
        <v>149</v>
      </c>
      <c r="AV130" s="13" t="s">
        <v>149</v>
      </c>
      <c r="AW130" s="13" t="s">
        <v>32</v>
      </c>
      <c r="AX130" s="13" t="s">
        <v>70</v>
      </c>
      <c r="AY130" s="236" t="s">
        <v>140</v>
      </c>
    </row>
    <row r="131" s="13" customFormat="1">
      <c r="A131" s="13"/>
      <c r="B131" s="226"/>
      <c r="C131" s="227"/>
      <c r="D131" s="219" t="s">
        <v>155</v>
      </c>
      <c r="E131" s="228" t="s">
        <v>19</v>
      </c>
      <c r="F131" s="229" t="s">
        <v>189</v>
      </c>
      <c r="G131" s="227"/>
      <c r="H131" s="230">
        <v>-10.140000000000001</v>
      </c>
      <c r="I131" s="231"/>
      <c r="J131" s="227"/>
      <c r="K131" s="227"/>
      <c r="L131" s="232"/>
      <c r="M131" s="233"/>
      <c r="N131" s="234"/>
      <c r="O131" s="234"/>
      <c r="P131" s="234"/>
      <c r="Q131" s="234"/>
      <c r="R131" s="234"/>
      <c r="S131" s="234"/>
      <c r="T131" s="23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6" t="s">
        <v>155</v>
      </c>
      <c r="AU131" s="236" t="s">
        <v>149</v>
      </c>
      <c r="AV131" s="13" t="s">
        <v>149</v>
      </c>
      <c r="AW131" s="13" t="s">
        <v>32</v>
      </c>
      <c r="AX131" s="13" t="s">
        <v>70</v>
      </c>
      <c r="AY131" s="236" t="s">
        <v>140</v>
      </c>
    </row>
    <row r="132" s="13" customFormat="1">
      <c r="A132" s="13"/>
      <c r="B132" s="226"/>
      <c r="C132" s="227"/>
      <c r="D132" s="219" t="s">
        <v>155</v>
      </c>
      <c r="E132" s="228" t="s">
        <v>19</v>
      </c>
      <c r="F132" s="229" t="s">
        <v>190</v>
      </c>
      <c r="G132" s="227"/>
      <c r="H132" s="230">
        <v>14.58</v>
      </c>
      <c r="I132" s="231"/>
      <c r="J132" s="227"/>
      <c r="K132" s="227"/>
      <c r="L132" s="232"/>
      <c r="M132" s="233"/>
      <c r="N132" s="234"/>
      <c r="O132" s="234"/>
      <c r="P132" s="234"/>
      <c r="Q132" s="234"/>
      <c r="R132" s="234"/>
      <c r="S132" s="234"/>
      <c r="T132" s="23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6" t="s">
        <v>155</v>
      </c>
      <c r="AU132" s="236" t="s">
        <v>149</v>
      </c>
      <c r="AV132" s="13" t="s">
        <v>149</v>
      </c>
      <c r="AW132" s="13" t="s">
        <v>32</v>
      </c>
      <c r="AX132" s="13" t="s">
        <v>70</v>
      </c>
      <c r="AY132" s="236" t="s">
        <v>140</v>
      </c>
    </row>
    <row r="133" s="13" customFormat="1">
      <c r="A133" s="13"/>
      <c r="B133" s="226"/>
      <c r="C133" s="227"/>
      <c r="D133" s="219" t="s">
        <v>155</v>
      </c>
      <c r="E133" s="228" t="s">
        <v>19</v>
      </c>
      <c r="F133" s="229" t="s">
        <v>191</v>
      </c>
      <c r="G133" s="227"/>
      <c r="H133" s="230">
        <v>51.299999999999997</v>
      </c>
      <c r="I133" s="231"/>
      <c r="J133" s="227"/>
      <c r="K133" s="227"/>
      <c r="L133" s="232"/>
      <c r="M133" s="233"/>
      <c r="N133" s="234"/>
      <c r="O133" s="234"/>
      <c r="P133" s="234"/>
      <c r="Q133" s="234"/>
      <c r="R133" s="234"/>
      <c r="S133" s="234"/>
      <c r="T133" s="23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6" t="s">
        <v>155</v>
      </c>
      <c r="AU133" s="236" t="s">
        <v>149</v>
      </c>
      <c r="AV133" s="13" t="s">
        <v>149</v>
      </c>
      <c r="AW133" s="13" t="s">
        <v>32</v>
      </c>
      <c r="AX133" s="13" t="s">
        <v>70</v>
      </c>
      <c r="AY133" s="236" t="s">
        <v>140</v>
      </c>
    </row>
    <row r="134" s="13" customFormat="1">
      <c r="A134" s="13"/>
      <c r="B134" s="226"/>
      <c r="C134" s="227"/>
      <c r="D134" s="219" t="s">
        <v>155</v>
      </c>
      <c r="E134" s="228" t="s">
        <v>19</v>
      </c>
      <c r="F134" s="229" t="s">
        <v>192</v>
      </c>
      <c r="G134" s="227"/>
      <c r="H134" s="230">
        <v>7.4000000000000004</v>
      </c>
      <c r="I134" s="231"/>
      <c r="J134" s="227"/>
      <c r="K134" s="227"/>
      <c r="L134" s="232"/>
      <c r="M134" s="233"/>
      <c r="N134" s="234"/>
      <c r="O134" s="234"/>
      <c r="P134" s="234"/>
      <c r="Q134" s="234"/>
      <c r="R134" s="234"/>
      <c r="S134" s="234"/>
      <c r="T134" s="23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6" t="s">
        <v>155</v>
      </c>
      <c r="AU134" s="236" t="s">
        <v>149</v>
      </c>
      <c r="AV134" s="13" t="s">
        <v>149</v>
      </c>
      <c r="AW134" s="13" t="s">
        <v>32</v>
      </c>
      <c r="AX134" s="13" t="s">
        <v>70</v>
      </c>
      <c r="AY134" s="236" t="s">
        <v>140</v>
      </c>
    </row>
    <row r="135" s="13" customFormat="1">
      <c r="A135" s="13"/>
      <c r="B135" s="226"/>
      <c r="C135" s="227"/>
      <c r="D135" s="219" t="s">
        <v>155</v>
      </c>
      <c r="E135" s="228" t="s">
        <v>19</v>
      </c>
      <c r="F135" s="229" t="s">
        <v>193</v>
      </c>
      <c r="G135" s="227"/>
      <c r="H135" s="230">
        <v>42.119999999999997</v>
      </c>
      <c r="I135" s="231"/>
      <c r="J135" s="227"/>
      <c r="K135" s="227"/>
      <c r="L135" s="232"/>
      <c r="M135" s="233"/>
      <c r="N135" s="234"/>
      <c r="O135" s="234"/>
      <c r="P135" s="234"/>
      <c r="Q135" s="234"/>
      <c r="R135" s="234"/>
      <c r="S135" s="234"/>
      <c r="T135" s="23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6" t="s">
        <v>155</v>
      </c>
      <c r="AU135" s="236" t="s">
        <v>149</v>
      </c>
      <c r="AV135" s="13" t="s">
        <v>149</v>
      </c>
      <c r="AW135" s="13" t="s">
        <v>32</v>
      </c>
      <c r="AX135" s="13" t="s">
        <v>70</v>
      </c>
      <c r="AY135" s="236" t="s">
        <v>140</v>
      </c>
    </row>
    <row r="136" s="13" customFormat="1">
      <c r="A136" s="13"/>
      <c r="B136" s="226"/>
      <c r="C136" s="227"/>
      <c r="D136" s="219" t="s">
        <v>155</v>
      </c>
      <c r="E136" s="228" t="s">
        <v>19</v>
      </c>
      <c r="F136" s="229" t="s">
        <v>194</v>
      </c>
      <c r="G136" s="227"/>
      <c r="H136" s="230">
        <v>33.479999999999997</v>
      </c>
      <c r="I136" s="231"/>
      <c r="J136" s="227"/>
      <c r="K136" s="227"/>
      <c r="L136" s="232"/>
      <c r="M136" s="233"/>
      <c r="N136" s="234"/>
      <c r="O136" s="234"/>
      <c r="P136" s="234"/>
      <c r="Q136" s="234"/>
      <c r="R136" s="234"/>
      <c r="S136" s="234"/>
      <c r="T136" s="23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6" t="s">
        <v>155</v>
      </c>
      <c r="AU136" s="236" t="s">
        <v>149</v>
      </c>
      <c r="AV136" s="13" t="s">
        <v>149</v>
      </c>
      <c r="AW136" s="13" t="s">
        <v>32</v>
      </c>
      <c r="AX136" s="13" t="s">
        <v>70</v>
      </c>
      <c r="AY136" s="236" t="s">
        <v>140</v>
      </c>
    </row>
    <row r="137" s="14" customFormat="1">
      <c r="A137" s="14"/>
      <c r="B137" s="237"/>
      <c r="C137" s="238"/>
      <c r="D137" s="219" t="s">
        <v>155</v>
      </c>
      <c r="E137" s="239" t="s">
        <v>19</v>
      </c>
      <c r="F137" s="240" t="s">
        <v>172</v>
      </c>
      <c r="G137" s="238"/>
      <c r="H137" s="241">
        <v>224.95999999999998</v>
      </c>
      <c r="I137" s="242"/>
      <c r="J137" s="238"/>
      <c r="K137" s="238"/>
      <c r="L137" s="243"/>
      <c r="M137" s="244"/>
      <c r="N137" s="245"/>
      <c r="O137" s="245"/>
      <c r="P137" s="245"/>
      <c r="Q137" s="245"/>
      <c r="R137" s="245"/>
      <c r="S137" s="245"/>
      <c r="T137" s="246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7" t="s">
        <v>155</v>
      </c>
      <c r="AU137" s="247" t="s">
        <v>149</v>
      </c>
      <c r="AV137" s="14" t="s">
        <v>148</v>
      </c>
      <c r="AW137" s="14" t="s">
        <v>32</v>
      </c>
      <c r="AX137" s="14" t="s">
        <v>78</v>
      </c>
      <c r="AY137" s="247" t="s">
        <v>140</v>
      </c>
    </row>
    <row r="138" s="2" customFormat="1" ht="16.5" customHeight="1">
      <c r="A138" s="40"/>
      <c r="B138" s="41"/>
      <c r="C138" s="206" t="s">
        <v>195</v>
      </c>
      <c r="D138" s="206" t="s">
        <v>143</v>
      </c>
      <c r="E138" s="207" t="s">
        <v>196</v>
      </c>
      <c r="F138" s="208" t="s">
        <v>197</v>
      </c>
      <c r="G138" s="209" t="s">
        <v>146</v>
      </c>
      <c r="H138" s="210">
        <v>5.3399999999999999</v>
      </c>
      <c r="I138" s="211"/>
      <c r="J138" s="212">
        <f>ROUND(I138*H138,2)</f>
        <v>0</v>
      </c>
      <c r="K138" s="208" t="s">
        <v>147</v>
      </c>
      <c r="L138" s="46"/>
      <c r="M138" s="213" t="s">
        <v>19</v>
      </c>
      <c r="N138" s="214" t="s">
        <v>42</v>
      </c>
      <c r="O138" s="86"/>
      <c r="P138" s="215">
        <f>O138*H138</f>
        <v>0</v>
      </c>
      <c r="Q138" s="215">
        <v>0.034680000000000002</v>
      </c>
      <c r="R138" s="215">
        <f>Q138*H138</f>
        <v>0.1851912</v>
      </c>
      <c r="S138" s="215">
        <v>0</v>
      </c>
      <c r="T138" s="216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7" t="s">
        <v>148</v>
      </c>
      <c r="AT138" s="217" t="s">
        <v>143</v>
      </c>
      <c r="AU138" s="217" t="s">
        <v>149</v>
      </c>
      <c r="AY138" s="19" t="s">
        <v>140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9" t="s">
        <v>149</v>
      </c>
      <c r="BK138" s="218">
        <f>ROUND(I138*H138,2)</f>
        <v>0</v>
      </c>
      <c r="BL138" s="19" t="s">
        <v>148</v>
      </c>
      <c r="BM138" s="217" t="s">
        <v>198</v>
      </c>
    </row>
    <row r="139" s="2" customFormat="1">
      <c r="A139" s="40"/>
      <c r="B139" s="41"/>
      <c r="C139" s="42"/>
      <c r="D139" s="219" t="s">
        <v>151</v>
      </c>
      <c r="E139" s="42"/>
      <c r="F139" s="220" t="s">
        <v>199</v>
      </c>
      <c r="G139" s="42"/>
      <c r="H139" s="42"/>
      <c r="I139" s="221"/>
      <c r="J139" s="42"/>
      <c r="K139" s="42"/>
      <c r="L139" s="46"/>
      <c r="M139" s="222"/>
      <c r="N139" s="223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151</v>
      </c>
      <c r="AU139" s="19" t="s">
        <v>149</v>
      </c>
    </row>
    <row r="140" s="2" customFormat="1">
      <c r="A140" s="40"/>
      <c r="B140" s="41"/>
      <c r="C140" s="42"/>
      <c r="D140" s="224" t="s">
        <v>153</v>
      </c>
      <c r="E140" s="42"/>
      <c r="F140" s="225" t="s">
        <v>200</v>
      </c>
      <c r="G140" s="42"/>
      <c r="H140" s="42"/>
      <c r="I140" s="221"/>
      <c r="J140" s="42"/>
      <c r="K140" s="42"/>
      <c r="L140" s="46"/>
      <c r="M140" s="222"/>
      <c r="N140" s="223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153</v>
      </c>
      <c r="AU140" s="19" t="s">
        <v>149</v>
      </c>
    </row>
    <row r="141" s="13" customFormat="1">
      <c r="A141" s="13"/>
      <c r="B141" s="226"/>
      <c r="C141" s="227"/>
      <c r="D141" s="219" t="s">
        <v>155</v>
      </c>
      <c r="E141" s="228" t="s">
        <v>19</v>
      </c>
      <c r="F141" s="229" t="s">
        <v>201</v>
      </c>
      <c r="G141" s="227"/>
      <c r="H141" s="230">
        <v>3</v>
      </c>
      <c r="I141" s="231"/>
      <c r="J141" s="227"/>
      <c r="K141" s="227"/>
      <c r="L141" s="232"/>
      <c r="M141" s="233"/>
      <c r="N141" s="234"/>
      <c r="O141" s="234"/>
      <c r="P141" s="234"/>
      <c r="Q141" s="234"/>
      <c r="R141" s="234"/>
      <c r="S141" s="234"/>
      <c r="T141" s="23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6" t="s">
        <v>155</v>
      </c>
      <c r="AU141" s="236" t="s">
        <v>149</v>
      </c>
      <c r="AV141" s="13" t="s">
        <v>149</v>
      </c>
      <c r="AW141" s="13" t="s">
        <v>32</v>
      </c>
      <c r="AX141" s="13" t="s">
        <v>70</v>
      </c>
      <c r="AY141" s="236" t="s">
        <v>140</v>
      </c>
    </row>
    <row r="142" s="13" customFormat="1">
      <c r="A142" s="13"/>
      <c r="B142" s="226"/>
      <c r="C142" s="227"/>
      <c r="D142" s="219" t="s">
        <v>155</v>
      </c>
      <c r="E142" s="228" t="s">
        <v>19</v>
      </c>
      <c r="F142" s="229" t="s">
        <v>202</v>
      </c>
      <c r="G142" s="227"/>
      <c r="H142" s="230">
        <v>0.23999999999999999</v>
      </c>
      <c r="I142" s="231"/>
      <c r="J142" s="227"/>
      <c r="K142" s="227"/>
      <c r="L142" s="232"/>
      <c r="M142" s="233"/>
      <c r="N142" s="234"/>
      <c r="O142" s="234"/>
      <c r="P142" s="234"/>
      <c r="Q142" s="234"/>
      <c r="R142" s="234"/>
      <c r="S142" s="234"/>
      <c r="T142" s="23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6" t="s">
        <v>155</v>
      </c>
      <c r="AU142" s="236" t="s">
        <v>149</v>
      </c>
      <c r="AV142" s="13" t="s">
        <v>149</v>
      </c>
      <c r="AW142" s="13" t="s">
        <v>32</v>
      </c>
      <c r="AX142" s="13" t="s">
        <v>70</v>
      </c>
      <c r="AY142" s="236" t="s">
        <v>140</v>
      </c>
    </row>
    <row r="143" s="13" customFormat="1">
      <c r="A143" s="13"/>
      <c r="B143" s="226"/>
      <c r="C143" s="227"/>
      <c r="D143" s="219" t="s">
        <v>155</v>
      </c>
      <c r="E143" s="228" t="s">
        <v>19</v>
      </c>
      <c r="F143" s="229" t="s">
        <v>203</v>
      </c>
      <c r="G143" s="227"/>
      <c r="H143" s="230">
        <v>0.23999999999999999</v>
      </c>
      <c r="I143" s="231"/>
      <c r="J143" s="227"/>
      <c r="K143" s="227"/>
      <c r="L143" s="232"/>
      <c r="M143" s="233"/>
      <c r="N143" s="234"/>
      <c r="O143" s="234"/>
      <c r="P143" s="234"/>
      <c r="Q143" s="234"/>
      <c r="R143" s="234"/>
      <c r="S143" s="234"/>
      <c r="T143" s="23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6" t="s">
        <v>155</v>
      </c>
      <c r="AU143" s="236" t="s">
        <v>149</v>
      </c>
      <c r="AV143" s="13" t="s">
        <v>149</v>
      </c>
      <c r="AW143" s="13" t="s">
        <v>32</v>
      </c>
      <c r="AX143" s="13" t="s">
        <v>70</v>
      </c>
      <c r="AY143" s="236" t="s">
        <v>140</v>
      </c>
    </row>
    <row r="144" s="13" customFormat="1">
      <c r="A144" s="13"/>
      <c r="B144" s="226"/>
      <c r="C144" s="227"/>
      <c r="D144" s="219" t="s">
        <v>155</v>
      </c>
      <c r="E144" s="228" t="s">
        <v>19</v>
      </c>
      <c r="F144" s="229" t="s">
        <v>204</v>
      </c>
      <c r="G144" s="227"/>
      <c r="H144" s="230">
        <v>1.5</v>
      </c>
      <c r="I144" s="231"/>
      <c r="J144" s="227"/>
      <c r="K144" s="227"/>
      <c r="L144" s="232"/>
      <c r="M144" s="233"/>
      <c r="N144" s="234"/>
      <c r="O144" s="234"/>
      <c r="P144" s="234"/>
      <c r="Q144" s="234"/>
      <c r="R144" s="234"/>
      <c r="S144" s="234"/>
      <c r="T144" s="23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6" t="s">
        <v>155</v>
      </c>
      <c r="AU144" s="236" t="s">
        <v>149</v>
      </c>
      <c r="AV144" s="13" t="s">
        <v>149</v>
      </c>
      <c r="AW144" s="13" t="s">
        <v>32</v>
      </c>
      <c r="AX144" s="13" t="s">
        <v>70</v>
      </c>
      <c r="AY144" s="236" t="s">
        <v>140</v>
      </c>
    </row>
    <row r="145" s="13" customFormat="1">
      <c r="A145" s="13"/>
      <c r="B145" s="226"/>
      <c r="C145" s="227"/>
      <c r="D145" s="219" t="s">
        <v>155</v>
      </c>
      <c r="E145" s="228" t="s">
        <v>19</v>
      </c>
      <c r="F145" s="229" t="s">
        <v>205</v>
      </c>
      <c r="G145" s="227"/>
      <c r="H145" s="230">
        <v>0.23999999999999999</v>
      </c>
      <c r="I145" s="231"/>
      <c r="J145" s="227"/>
      <c r="K145" s="227"/>
      <c r="L145" s="232"/>
      <c r="M145" s="233"/>
      <c r="N145" s="234"/>
      <c r="O145" s="234"/>
      <c r="P145" s="234"/>
      <c r="Q145" s="234"/>
      <c r="R145" s="234"/>
      <c r="S145" s="234"/>
      <c r="T145" s="23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6" t="s">
        <v>155</v>
      </c>
      <c r="AU145" s="236" t="s">
        <v>149</v>
      </c>
      <c r="AV145" s="13" t="s">
        <v>149</v>
      </c>
      <c r="AW145" s="13" t="s">
        <v>32</v>
      </c>
      <c r="AX145" s="13" t="s">
        <v>70</v>
      </c>
      <c r="AY145" s="236" t="s">
        <v>140</v>
      </c>
    </row>
    <row r="146" s="13" customFormat="1">
      <c r="A146" s="13"/>
      <c r="B146" s="226"/>
      <c r="C146" s="227"/>
      <c r="D146" s="219" t="s">
        <v>155</v>
      </c>
      <c r="E146" s="228" t="s">
        <v>19</v>
      </c>
      <c r="F146" s="229" t="s">
        <v>206</v>
      </c>
      <c r="G146" s="227"/>
      <c r="H146" s="230">
        <v>0.12</v>
      </c>
      <c r="I146" s="231"/>
      <c r="J146" s="227"/>
      <c r="K146" s="227"/>
      <c r="L146" s="232"/>
      <c r="M146" s="233"/>
      <c r="N146" s="234"/>
      <c r="O146" s="234"/>
      <c r="P146" s="234"/>
      <c r="Q146" s="234"/>
      <c r="R146" s="234"/>
      <c r="S146" s="234"/>
      <c r="T146" s="23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6" t="s">
        <v>155</v>
      </c>
      <c r="AU146" s="236" t="s">
        <v>149</v>
      </c>
      <c r="AV146" s="13" t="s">
        <v>149</v>
      </c>
      <c r="AW146" s="13" t="s">
        <v>32</v>
      </c>
      <c r="AX146" s="13" t="s">
        <v>70</v>
      </c>
      <c r="AY146" s="236" t="s">
        <v>140</v>
      </c>
    </row>
    <row r="147" s="14" customFormat="1">
      <c r="A147" s="14"/>
      <c r="B147" s="237"/>
      <c r="C147" s="238"/>
      <c r="D147" s="219" t="s">
        <v>155</v>
      </c>
      <c r="E147" s="239" t="s">
        <v>19</v>
      </c>
      <c r="F147" s="240" t="s">
        <v>172</v>
      </c>
      <c r="G147" s="238"/>
      <c r="H147" s="241">
        <v>5.3400000000000007</v>
      </c>
      <c r="I147" s="242"/>
      <c r="J147" s="238"/>
      <c r="K147" s="238"/>
      <c r="L147" s="243"/>
      <c r="M147" s="244"/>
      <c r="N147" s="245"/>
      <c r="O147" s="245"/>
      <c r="P147" s="245"/>
      <c r="Q147" s="245"/>
      <c r="R147" s="245"/>
      <c r="S147" s="245"/>
      <c r="T147" s="246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7" t="s">
        <v>155</v>
      </c>
      <c r="AU147" s="247" t="s">
        <v>149</v>
      </c>
      <c r="AV147" s="14" t="s">
        <v>148</v>
      </c>
      <c r="AW147" s="14" t="s">
        <v>32</v>
      </c>
      <c r="AX147" s="14" t="s">
        <v>78</v>
      </c>
      <c r="AY147" s="247" t="s">
        <v>140</v>
      </c>
    </row>
    <row r="148" s="2" customFormat="1" ht="16.5" customHeight="1">
      <c r="A148" s="40"/>
      <c r="B148" s="41"/>
      <c r="C148" s="206" t="s">
        <v>157</v>
      </c>
      <c r="D148" s="206" t="s">
        <v>143</v>
      </c>
      <c r="E148" s="207" t="s">
        <v>207</v>
      </c>
      <c r="F148" s="208" t="s">
        <v>208</v>
      </c>
      <c r="G148" s="209" t="s">
        <v>209</v>
      </c>
      <c r="H148" s="210">
        <v>26.699999999999999</v>
      </c>
      <c r="I148" s="211"/>
      <c r="J148" s="212">
        <f>ROUND(I148*H148,2)</f>
        <v>0</v>
      </c>
      <c r="K148" s="208" t="s">
        <v>147</v>
      </c>
      <c r="L148" s="46"/>
      <c r="M148" s="213" t="s">
        <v>19</v>
      </c>
      <c r="N148" s="214" t="s">
        <v>42</v>
      </c>
      <c r="O148" s="86"/>
      <c r="P148" s="215">
        <f>O148*H148</f>
        <v>0</v>
      </c>
      <c r="Q148" s="215">
        <v>0</v>
      </c>
      <c r="R148" s="215">
        <f>Q148*H148</f>
        <v>0</v>
      </c>
      <c r="S148" s="215">
        <v>0</v>
      </c>
      <c r="T148" s="21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148</v>
      </c>
      <c r="AT148" s="217" t="s">
        <v>143</v>
      </c>
      <c r="AU148" s="217" t="s">
        <v>149</v>
      </c>
      <c r="AY148" s="19" t="s">
        <v>140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9" t="s">
        <v>149</v>
      </c>
      <c r="BK148" s="218">
        <f>ROUND(I148*H148,2)</f>
        <v>0</v>
      </c>
      <c r="BL148" s="19" t="s">
        <v>148</v>
      </c>
      <c r="BM148" s="217" t="s">
        <v>210</v>
      </c>
    </row>
    <row r="149" s="2" customFormat="1">
      <c r="A149" s="40"/>
      <c r="B149" s="41"/>
      <c r="C149" s="42"/>
      <c r="D149" s="219" t="s">
        <v>151</v>
      </c>
      <c r="E149" s="42"/>
      <c r="F149" s="220" t="s">
        <v>211</v>
      </c>
      <c r="G149" s="42"/>
      <c r="H149" s="42"/>
      <c r="I149" s="221"/>
      <c r="J149" s="42"/>
      <c r="K149" s="42"/>
      <c r="L149" s="46"/>
      <c r="M149" s="222"/>
      <c r="N149" s="223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151</v>
      </c>
      <c r="AU149" s="19" t="s">
        <v>149</v>
      </c>
    </row>
    <row r="150" s="2" customFormat="1">
      <c r="A150" s="40"/>
      <c r="B150" s="41"/>
      <c r="C150" s="42"/>
      <c r="D150" s="224" t="s">
        <v>153</v>
      </c>
      <c r="E150" s="42"/>
      <c r="F150" s="225" t="s">
        <v>212</v>
      </c>
      <c r="G150" s="42"/>
      <c r="H150" s="42"/>
      <c r="I150" s="221"/>
      <c r="J150" s="42"/>
      <c r="K150" s="42"/>
      <c r="L150" s="46"/>
      <c r="M150" s="222"/>
      <c r="N150" s="223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153</v>
      </c>
      <c r="AU150" s="19" t="s">
        <v>149</v>
      </c>
    </row>
    <row r="151" s="13" customFormat="1">
      <c r="A151" s="13"/>
      <c r="B151" s="226"/>
      <c r="C151" s="227"/>
      <c r="D151" s="219" t="s">
        <v>155</v>
      </c>
      <c r="E151" s="228" t="s">
        <v>19</v>
      </c>
      <c r="F151" s="229" t="s">
        <v>213</v>
      </c>
      <c r="G151" s="227"/>
      <c r="H151" s="230">
        <v>26.699999999999999</v>
      </c>
      <c r="I151" s="231"/>
      <c r="J151" s="227"/>
      <c r="K151" s="227"/>
      <c r="L151" s="232"/>
      <c r="M151" s="233"/>
      <c r="N151" s="234"/>
      <c r="O151" s="234"/>
      <c r="P151" s="234"/>
      <c r="Q151" s="234"/>
      <c r="R151" s="234"/>
      <c r="S151" s="234"/>
      <c r="T151" s="23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6" t="s">
        <v>155</v>
      </c>
      <c r="AU151" s="236" t="s">
        <v>149</v>
      </c>
      <c r="AV151" s="13" t="s">
        <v>149</v>
      </c>
      <c r="AW151" s="13" t="s">
        <v>32</v>
      </c>
      <c r="AX151" s="13" t="s">
        <v>78</v>
      </c>
      <c r="AY151" s="236" t="s">
        <v>140</v>
      </c>
    </row>
    <row r="152" s="2" customFormat="1" ht="16.5" customHeight="1">
      <c r="A152" s="40"/>
      <c r="B152" s="41"/>
      <c r="C152" s="248" t="s">
        <v>214</v>
      </c>
      <c r="D152" s="248" t="s">
        <v>215</v>
      </c>
      <c r="E152" s="249" t="s">
        <v>216</v>
      </c>
      <c r="F152" s="250" t="s">
        <v>217</v>
      </c>
      <c r="G152" s="251" t="s">
        <v>209</v>
      </c>
      <c r="H152" s="252">
        <v>28.035</v>
      </c>
      <c r="I152" s="253"/>
      <c r="J152" s="254">
        <f>ROUND(I152*H152,2)</f>
        <v>0</v>
      </c>
      <c r="K152" s="250" t="s">
        <v>147</v>
      </c>
      <c r="L152" s="255"/>
      <c r="M152" s="256" t="s">
        <v>19</v>
      </c>
      <c r="N152" s="257" t="s">
        <v>42</v>
      </c>
      <c r="O152" s="86"/>
      <c r="P152" s="215">
        <f>O152*H152</f>
        <v>0</v>
      </c>
      <c r="Q152" s="215">
        <v>0.00029999999999999997</v>
      </c>
      <c r="R152" s="215">
        <f>Q152*H152</f>
        <v>0.0084104999999999996</v>
      </c>
      <c r="S152" s="215">
        <v>0</v>
      </c>
      <c r="T152" s="216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7" t="s">
        <v>218</v>
      </c>
      <c r="AT152" s="217" t="s">
        <v>215</v>
      </c>
      <c r="AU152" s="217" t="s">
        <v>149</v>
      </c>
      <c r="AY152" s="19" t="s">
        <v>140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9" t="s">
        <v>149</v>
      </c>
      <c r="BK152" s="218">
        <f>ROUND(I152*H152,2)</f>
        <v>0</v>
      </c>
      <c r="BL152" s="19" t="s">
        <v>148</v>
      </c>
      <c r="BM152" s="217" t="s">
        <v>219</v>
      </c>
    </row>
    <row r="153" s="2" customFormat="1">
      <c r="A153" s="40"/>
      <c r="B153" s="41"/>
      <c r="C153" s="42"/>
      <c r="D153" s="219" t="s">
        <v>151</v>
      </c>
      <c r="E153" s="42"/>
      <c r="F153" s="220" t="s">
        <v>217</v>
      </c>
      <c r="G153" s="42"/>
      <c r="H153" s="42"/>
      <c r="I153" s="221"/>
      <c r="J153" s="42"/>
      <c r="K153" s="42"/>
      <c r="L153" s="46"/>
      <c r="M153" s="222"/>
      <c r="N153" s="223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151</v>
      </c>
      <c r="AU153" s="19" t="s">
        <v>149</v>
      </c>
    </row>
    <row r="154" s="13" customFormat="1">
      <c r="A154" s="13"/>
      <c r="B154" s="226"/>
      <c r="C154" s="227"/>
      <c r="D154" s="219" t="s">
        <v>155</v>
      </c>
      <c r="E154" s="227"/>
      <c r="F154" s="229" t="s">
        <v>220</v>
      </c>
      <c r="G154" s="227"/>
      <c r="H154" s="230">
        <v>28.035</v>
      </c>
      <c r="I154" s="231"/>
      <c r="J154" s="227"/>
      <c r="K154" s="227"/>
      <c r="L154" s="232"/>
      <c r="M154" s="233"/>
      <c r="N154" s="234"/>
      <c r="O154" s="234"/>
      <c r="P154" s="234"/>
      <c r="Q154" s="234"/>
      <c r="R154" s="234"/>
      <c r="S154" s="234"/>
      <c r="T154" s="23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6" t="s">
        <v>155</v>
      </c>
      <c r="AU154" s="236" t="s">
        <v>149</v>
      </c>
      <c r="AV154" s="13" t="s">
        <v>149</v>
      </c>
      <c r="AW154" s="13" t="s">
        <v>4</v>
      </c>
      <c r="AX154" s="13" t="s">
        <v>78</v>
      </c>
      <c r="AY154" s="236" t="s">
        <v>140</v>
      </c>
    </row>
    <row r="155" s="2" customFormat="1" ht="16.5" customHeight="1">
      <c r="A155" s="40"/>
      <c r="B155" s="41"/>
      <c r="C155" s="206" t="s">
        <v>218</v>
      </c>
      <c r="D155" s="206" t="s">
        <v>143</v>
      </c>
      <c r="E155" s="207" t="s">
        <v>221</v>
      </c>
      <c r="F155" s="208" t="s">
        <v>222</v>
      </c>
      <c r="G155" s="209" t="s">
        <v>209</v>
      </c>
      <c r="H155" s="210">
        <v>15.300000000000001</v>
      </c>
      <c r="I155" s="211"/>
      <c r="J155" s="212">
        <f>ROUND(I155*H155,2)</f>
        <v>0</v>
      </c>
      <c r="K155" s="208" t="s">
        <v>147</v>
      </c>
      <c r="L155" s="46"/>
      <c r="M155" s="213" t="s">
        <v>19</v>
      </c>
      <c r="N155" s="214" t="s">
        <v>42</v>
      </c>
      <c r="O155" s="86"/>
      <c r="P155" s="215">
        <f>O155*H155</f>
        <v>0</v>
      </c>
      <c r="Q155" s="215">
        <v>2.0000000000000002E-05</v>
      </c>
      <c r="R155" s="215">
        <f>Q155*H155</f>
        <v>0.00030600000000000007</v>
      </c>
      <c r="S155" s="215">
        <v>0</v>
      </c>
      <c r="T155" s="216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7" t="s">
        <v>148</v>
      </c>
      <c r="AT155" s="217" t="s">
        <v>143</v>
      </c>
      <c r="AU155" s="217" t="s">
        <v>149</v>
      </c>
      <c r="AY155" s="19" t="s">
        <v>140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9" t="s">
        <v>149</v>
      </c>
      <c r="BK155" s="218">
        <f>ROUND(I155*H155,2)</f>
        <v>0</v>
      </c>
      <c r="BL155" s="19" t="s">
        <v>148</v>
      </c>
      <c r="BM155" s="217" t="s">
        <v>223</v>
      </c>
    </row>
    <row r="156" s="2" customFormat="1">
      <c r="A156" s="40"/>
      <c r="B156" s="41"/>
      <c r="C156" s="42"/>
      <c r="D156" s="219" t="s">
        <v>151</v>
      </c>
      <c r="E156" s="42"/>
      <c r="F156" s="220" t="s">
        <v>224</v>
      </c>
      <c r="G156" s="42"/>
      <c r="H156" s="42"/>
      <c r="I156" s="221"/>
      <c r="J156" s="42"/>
      <c r="K156" s="42"/>
      <c r="L156" s="46"/>
      <c r="M156" s="222"/>
      <c r="N156" s="223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151</v>
      </c>
      <c r="AU156" s="19" t="s">
        <v>149</v>
      </c>
    </row>
    <row r="157" s="2" customFormat="1">
      <c r="A157" s="40"/>
      <c r="B157" s="41"/>
      <c r="C157" s="42"/>
      <c r="D157" s="224" t="s">
        <v>153</v>
      </c>
      <c r="E157" s="42"/>
      <c r="F157" s="225" t="s">
        <v>225</v>
      </c>
      <c r="G157" s="42"/>
      <c r="H157" s="42"/>
      <c r="I157" s="221"/>
      <c r="J157" s="42"/>
      <c r="K157" s="42"/>
      <c r="L157" s="46"/>
      <c r="M157" s="222"/>
      <c r="N157" s="223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153</v>
      </c>
      <c r="AU157" s="19" t="s">
        <v>149</v>
      </c>
    </row>
    <row r="158" s="15" customFormat="1">
      <c r="A158" s="15"/>
      <c r="B158" s="258"/>
      <c r="C158" s="259"/>
      <c r="D158" s="219" t="s">
        <v>155</v>
      </c>
      <c r="E158" s="260" t="s">
        <v>19</v>
      </c>
      <c r="F158" s="261" t="s">
        <v>226</v>
      </c>
      <c r="G158" s="259"/>
      <c r="H158" s="260" t="s">
        <v>19</v>
      </c>
      <c r="I158" s="262"/>
      <c r="J158" s="259"/>
      <c r="K158" s="259"/>
      <c r="L158" s="263"/>
      <c r="M158" s="264"/>
      <c r="N158" s="265"/>
      <c r="O158" s="265"/>
      <c r="P158" s="265"/>
      <c r="Q158" s="265"/>
      <c r="R158" s="265"/>
      <c r="S158" s="265"/>
      <c r="T158" s="266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7" t="s">
        <v>155</v>
      </c>
      <c r="AU158" s="267" t="s">
        <v>149</v>
      </c>
      <c r="AV158" s="15" t="s">
        <v>78</v>
      </c>
      <c r="AW158" s="15" t="s">
        <v>32</v>
      </c>
      <c r="AX158" s="15" t="s">
        <v>70</v>
      </c>
      <c r="AY158" s="267" t="s">
        <v>140</v>
      </c>
    </row>
    <row r="159" s="13" customFormat="1">
      <c r="A159" s="13"/>
      <c r="B159" s="226"/>
      <c r="C159" s="227"/>
      <c r="D159" s="219" t="s">
        <v>155</v>
      </c>
      <c r="E159" s="228" t="s">
        <v>19</v>
      </c>
      <c r="F159" s="229" t="s">
        <v>227</v>
      </c>
      <c r="G159" s="227"/>
      <c r="H159" s="230">
        <v>10.5</v>
      </c>
      <c r="I159" s="231"/>
      <c r="J159" s="227"/>
      <c r="K159" s="227"/>
      <c r="L159" s="232"/>
      <c r="M159" s="233"/>
      <c r="N159" s="234"/>
      <c r="O159" s="234"/>
      <c r="P159" s="234"/>
      <c r="Q159" s="234"/>
      <c r="R159" s="234"/>
      <c r="S159" s="234"/>
      <c r="T159" s="23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6" t="s">
        <v>155</v>
      </c>
      <c r="AU159" s="236" t="s">
        <v>149</v>
      </c>
      <c r="AV159" s="13" t="s">
        <v>149</v>
      </c>
      <c r="AW159" s="13" t="s">
        <v>32</v>
      </c>
      <c r="AX159" s="13" t="s">
        <v>70</v>
      </c>
      <c r="AY159" s="236" t="s">
        <v>140</v>
      </c>
    </row>
    <row r="160" s="13" customFormat="1">
      <c r="A160" s="13"/>
      <c r="B160" s="226"/>
      <c r="C160" s="227"/>
      <c r="D160" s="219" t="s">
        <v>155</v>
      </c>
      <c r="E160" s="228" t="s">
        <v>19</v>
      </c>
      <c r="F160" s="229" t="s">
        <v>228</v>
      </c>
      <c r="G160" s="227"/>
      <c r="H160" s="230">
        <v>3</v>
      </c>
      <c r="I160" s="231"/>
      <c r="J160" s="227"/>
      <c r="K160" s="227"/>
      <c r="L160" s="232"/>
      <c r="M160" s="233"/>
      <c r="N160" s="234"/>
      <c r="O160" s="234"/>
      <c r="P160" s="234"/>
      <c r="Q160" s="234"/>
      <c r="R160" s="234"/>
      <c r="S160" s="234"/>
      <c r="T160" s="23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6" t="s">
        <v>155</v>
      </c>
      <c r="AU160" s="236" t="s">
        <v>149</v>
      </c>
      <c r="AV160" s="13" t="s">
        <v>149</v>
      </c>
      <c r="AW160" s="13" t="s">
        <v>32</v>
      </c>
      <c r="AX160" s="13" t="s">
        <v>70</v>
      </c>
      <c r="AY160" s="236" t="s">
        <v>140</v>
      </c>
    </row>
    <row r="161" s="13" customFormat="1">
      <c r="A161" s="13"/>
      <c r="B161" s="226"/>
      <c r="C161" s="227"/>
      <c r="D161" s="219" t="s">
        <v>155</v>
      </c>
      <c r="E161" s="228" t="s">
        <v>19</v>
      </c>
      <c r="F161" s="229" t="s">
        <v>229</v>
      </c>
      <c r="G161" s="227"/>
      <c r="H161" s="230">
        <v>1.8</v>
      </c>
      <c r="I161" s="231"/>
      <c r="J161" s="227"/>
      <c r="K161" s="227"/>
      <c r="L161" s="232"/>
      <c r="M161" s="233"/>
      <c r="N161" s="234"/>
      <c r="O161" s="234"/>
      <c r="P161" s="234"/>
      <c r="Q161" s="234"/>
      <c r="R161" s="234"/>
      <c r="S161" s="234"/>
      <c r="T161" s="23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6" t="s">
        <v>155</v>
      </c>
      <c r="AU161" s="236" t="s">
        <v>149</v>
      </c>
      <c r="AV161" s="13" t="s">
        <v>149</v>
      </c>
      <c r="AW161" s="13" t="s">
        <v>32</v>
      </c>
      <c r="AX161" s="13" t="s">
        <v>70</v>
      </c>
      <c r="AY161" s="236" t="s">
        <v>140</v>
      </c>
    </row>
    <row r="162" s="14" customFormat="1">
      <c r="A162" s="14"/>
      <c r="B162" s="237"/>
      <c r="C162" s="238"/>
      <c r="D162" s="219" t="s">
        <v>155</v>
      </c>
      <c r="E162" s="239" t="s">
        <v>19</v>
      </c>
      <c r="F162" s="240" t="s">
        <v>172</v>
      </c>
      <c r="G162" s="238"/>
      <c r="H162" s="241">
        <v>15.300000000000001</v>
      </c>
      <c r="I162" s="242"/>
      <c r="J162" s="238"/>
      <c r="K162" s="238"/>
      <c r="L162" s="243"/>
      <c r="M162" s="244"/>
      <c r="N162" s="245"/>
      <c r="O162" s="245"/>
      <c r="P162" s="245"/>
      <c r="Q162" s="245"/>
      <c r="R162" s="245"/>
      <c r="S162" s="245"/>
      <c r="T162" s="246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7" t="s">
        <v>155</v>
      </c>
      <c r="AU162" s="247" t="s">
        <v>149</v>
      </c>
      <c r="AV162" s="14" t="s">
        <v>148</v>
      </c>
      <c r="AW162" s="14" t="s">
        <v>32</v>
      </c>
      <c r="AX162" s="14" t="s">
        <v>78</v>
      </c>
      <c r="AY162" s="247" t="s">
        <v>140</v>
      </c>
    </row>
    <row r="163" s="12" customFormat="1" ht="22.8" customHeight="1">
      <c r="A163" s="12"/>
      <c r="B163" s="190"/>
      <c r="C163" s="191"/>
      <c r="D163" s="192" t="s">
        <v>69</v>
      </c>
      <c r="E163" s="204" t="s">
        <v>230</v>
      </c>
      <c r="F163" s="204" t="s">
        <v>231</v>
      </c>
      <c r="G163" s="191"/>
      <c r="H163" s="191"/>
      <c r="I163" s="194"/>
      <c r="J163" s="205">
        <f>BK163</f>
        <v>0</v>
      </c>
      <c r="K163" s="191"/>
      <c r="L163" s="196"/>
      <c r="M163" s="197"/>
      <c r="N163" s="198"/>
      <c r="O163" s="198"/>
      <c r="P163" s="199">
        <f>SUM(P164:P216)</f>
        <v>0</v>
      </c>
      <c r="Q163" s="198"/>
      <c r="R163" s="199">
        <f>SUM(R164:R216)</f>
        <v>0.00076800000000000002</v>
      </c>
      <c r="S163" s="198"/>
      <c r="T163" s="200">
        <f>SUM(T164:T216)</f>
        <v>1.2509700000000001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01" t="s">
        <v>78</v>
      </c>
      <c r="AT163" s="202" t="s">
        <v>69</v>
      </c>
      <c r="AU163" s="202" t="s">
        <v>78</v>
      </c>
      <c r="AY163" s="201" t="s">
        <v>140</v>
      </c>
      <c r="BK163" s="203">
        <f>SUM(BK164:BK216)</f>
        <v>0</v>
      </c>
    </row>
    <row r="164" s="2" customFormat="1" ht="16.5" customHeight="1">
      <c r="A164" s="40"/>
      <c r="B164" s="41"/>
      <c r="C164" s="206" t="s">
        <v>230</v>
      </c>
      <c r="D164" s="206" t="s">
        <v>143</v>
      </c>
      <c r="E164" s="207" t="s">
        <v>232</v>
      </c>
      <c r="F164" s="208" t="s">
        <v>233</v>
      </c>
      <c r="G164" s="209" t="s">
        <v>234</v>
      </c>
      <c r="H164" s="210">
        <v>2.5</v>
      </c>
      <c r="I164" s="211"/>
      <c r="J164" s="212">
        <f>ROUND(I164*H164,2)</f>
        <v>0</v>
      </c>
      <c r="K164" s="208" t="s">
        <v>147</v>
      </c>
      <c r="L164" s="46"/>
      <c r="M164" s="213" t="s">
        <v>19</v>
      </c>
      <c r="N164" s="214" t="s">
        <v>42</v>
      </c>
      <c r="O164" s="86"/>
      <c r="P164" s="215">
        <f>O164*H164</f>
        <v>0</v>
      </c>
      <c r="Q164" s="215">
        <v>0</v>
      </c>
      <c r="R164" s="215">
        <f>Q164*H164</f>
        <v>0</v>
      </c>
      <c r="S164" s="215">
        <v>0</v>
      </c>
      <c r="T164" s="216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17" t="s">
        <v>148</v>
      </c>
      <c r="AT164" s="217" t="s">
        <v>143</v>
      </c>
      <c r="AU164" s="217" t="s">
        <v>149</v>
      </c>
      <c r="AY164" s="19" t="s">
        <v>140</v>
      </c>
      <c r="BE164" s="218">
        <f>IF(N164="základní",J164,0)</f>
        <v>0</v>
      </c>
      <c r="BF164" s="218">
        <f>IF(N164="snížená",J164,0)</f>
        <v>0</v>
      </c>
      <c r="BG164" s="218">
        <f>IF(N164="zákl. přenesená",J164,0)</f>
        <v>0</v>
      </c>
      <c r="BH164" s="218">
        <f>IF(N164="sníž. přenesená",J164,0)</f>
        <v>0</v>
      </c>
      <c r="BI164" s="218">
        <f>IF(N164="nulová",J164,0)</f>
        <v>0</v>
      </c>
      <c r="BJ164" s="19" t="s">
        <v>149</v>
      </c>
      <c r="BK164" s="218">
        <f>ROUND(I164*H164,2)</f>
        <v>0</v>
      </c>
      <c r="BL164" s="19" t="s">
        <v>148</v>
      </c>
      <c r="BM164" s="217" t="s">
        <v>235</v>
      </c>
    </row>
    <row r="165" s="2" customFormat="1">
      <c r="A165" s="40"/>
      <c r="B165" s="41"/>
      <c r="C165" s="42"/>
      <c r="D165" s="219" t="s">
        <v>151</v>
      </c>
      <c r="E165" s="42"/>
      <c r="F165" s="220" t="s">
        <v>236</v>
      </c>
      <c r="G165" s="42"/>
      <c r="H165" s="42"/>
      <c r="I165" s="221"/>
      <c r="J165" s="42"/>
      <c r="K165" s="42"/>
      <c r="L165" s="46"/>
      <c r="M165" s="222"/>
      <c r="N165" s="223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151</v>
      </c>
      <c r="AU165" s="19" t="s">
        <v>149</v>
      </c>
    </row>
    <row r="166" s="2" customFormat="1">
      <c r="A166" s="40"/>
      <c r="B166" s="41"/>
      <c r="C166" s="42"/>
      <c r="D166" s="224" t="s">
        <v>153</v>
      </c>
      <c r="E166" s="42"/>
      <c r="F166" s="225" t="s">
        <v>237</v>
      </c>
      <c r="G166" s="42"/>
      <c r="H166" s="42"/>
      <c r="I166" s="221"/>
      <c r="J166" s="42"/>
      <c r="K166" s="42"/>
      <c r="L166" s="46"/>
      <c r="M166" s="222"/>
      <c r="N166" s="223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153</v>
      </c>
      <c r="AU166" s="19" t="s">
        <v>149</v>
      </c>
    </row>
    <row r="167" s="13" customFormat="1">
      <c r="A167" s="13"/>
      <c r="B167" s="226"/>
      <c r="C167" s="227"/>
      <c r="D167" s="219" t="s">
        <v>155</v>
      </c>
      <c r="E167" s="228" t="s">
        <v>19</v>
      </c>
      <c r="F167" s="229" t="s">
        <v>238</v>
      </c>
      <c r="G167" s="227"/>
      <c r="H167" s="230">
        <v>2.5</v>
      </c>
      <c r="I167" s="231"/>
      <c r="J167" s="227"/>
      <c r="K167" s="227"/>
      <c r="L167" s="232"/>
      <c r="M167" s="233"/>
      <c r="N167" s="234"/>
      <c r="O167" s="234"/>
      <c r="P167" s="234"/>
      <c r="Q167" s="234"/>
      <c r="R167" s="234"/>
      <c r="S167" s="234"/>
      <c r="T167" s="23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6" t="s">
        <v>155</v>
      </c>
      <c r="AU167" s="236" t="s">
        <v>149</v>
      </c>
      <c r="AV167" s="13" t="s">
        <v>149</v>
      </c>
      <c r="AW167" s="13" t="s">
        <v>32</v>
      </c>
      <c r="AX167" s="13" t="s">
        <v>78</v>
      </c>
      <c r="AY167" s="236" t="s">
        <v>140</v>
      </c>
    </row>
    <row r="168" s="2" customFormat="1" ht="16.5" customHeight="1">
      <c r="A168" s="40"/>
      <c r="B168" s="41"/>
      <c r="C168" s="206" t="s">
        <v>239</v>
      </c>
      <c r="D168" s="206" t="s">
        <v>143</v>
      </c>
      <c r="E168" s="207" t="s">
        <v>240</v>
      </c>
      <c r="F168" s="208" t="s">
        <v>241</v>
      </c>
      <c r="G168" s="209" t="s">
        <v>146</v>
      </c>
      <c r="H168" s="210">
        <v>1.0800000000000001</v>
      </c>
      <c r="I168" s="211"/>
      <c r="J168" s="212">
        <f>ROUND(I168*H168,2)</f>
        <v>0</v>
      </c>
      <c r="K168" s="208" t="s">
        <v>147</v>
      </c>
      <c r="L168" s="46"/>
      <c r="M168" s="213" t="s">
        <v>19</v>
      </c>
      <c r="N168" s="214" t="s">
        <v>42</v>
      </c>
      <c r="O168" s="86"/>
      <c r="P168" s="215">
        <f>O168*H168</f>
        <v>0</v>
      </c>
      <c r="Q168" s="215">
        <v>0</v>
      </c>
      <c r="R168" s="215">
        <f>Q168*H168</f>
        <v>0</v>
      </c>
      <c r="S168" s="215">
        <v>0.072999999999999995</v>
      </c>
      <c r="T168" s="216">
        <f>S168*H168</f>
        <v>0.078839999999999993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17" t="s">
        <v>148</v>
      </c>
      <c r="AT168" s="217" t="s">
        <v>143</v>
      </c>
      <c r="AU168" s="217" t="s">
        <v>149</v>
      </c>
      <c r="AY168" s="19" t="s">
        <v>140</v>
      </c>
      <c r="BE168" s="218">
        <f>IF(N168="základní",J168,0)</f>
        <v>0</v>
      </c>
      <c r="BF168" s="218">
        <f>IF(N168="snížená",J168,0)</f>
        <v>0</v>
      </c>
      <c r="BG168" s="218">
        <f>IF(N168="zákl. přenesená",J168,0)</f>
        <v>0</v>
      </c>
      <c r="BH168" s="218">
        <f>IF(N168="sníž. přenesená",J168,0)</f>
        <v>0</v>
      </c>
      <c r="BI168" s="218">
        <f>IF(N168="nulová",J168,0)</f>
        <v>0</v>
      </c>
      <c r="BJ168" s="19" t="s">
        <v>149</v>
      </c>
      <c r="BK168" s="218">
        <f>ROUND(I168*H168,2)</f>
        <v>0</v>
      </c>
      <c r="BL168" s="19" t="s">
        <v>148</v>
      </c>
      <c r="BM168" s="217" t="s">
        <v>242</v>
      </c>
    </row>
    <row r="169" s="2" customFormat="1">
      <c r="A169" s="40"/>
      <c r="B169" s="41"/>
      <c r="C169" s="42"/>
      <c r="D169" s="219" t="s">
        <v>151</v>
      </c>
      <c r="E169" s="42"/>
      <c r="F169" s="220" t="s">
        <v>243</v>
      </c>
      <c r="G169" s="42"/>
      <c r="H169" s="42"/>
      <c r="I169" s="221"/>
      <c r="J169" s="42"/>
      <c r="K169" s="42"/>
      <c r="L169" s="46"/>
      <c r="M169" s="222"/>
      <c r="N169" s="223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151</v>
      </c>
      <c r="AU169" s="19" t="s">
        <v>149</v>
      </c>
    </row>
    <row r="170" s="2" customFormat="1">
      <c r="A170" s="40"/>
      <c r="B170" s="41"/>
      <c r="C170" s="42"/>
      <c r="D170" s="224" t="s">
        <v>153</v>
      </c>
      <c r="E170" s="42"/>
      <c r="F170" s="225" t="s">
        <v>244</v>
      </c>
      <c r="G170" s="42"/>
      <c r="H170" s="42"/>
      <c r="I170" s="221"/>
      <c r="J170" s="42"/>
      <c r="K170" s="42"/>
      <c r="L170" s="46"/>
      <c r="M170" s="222"/>
      <c r="N170" s="223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153</v>
      </c>
      <c r="AU170" s="19" t="s">
        <v>149</v>
      </c>
    </row>
    <row r="171" s="13" customFormat="1">
      <c r="A171" s="13"/>
      <c r="B171" s="226"/>
      <c r="C171" s="227"/>
      <c r="D171" s="219" t="s">
        <v>155</v>
      </c>
      <c r="E171" s="228" t="s">
        <v>19</v>
      </c>
      <c r="F171" s="229" t="s">
        <v>245</v>
      </c>
      <c r="G171" s="227"/>
      <c r="H171" s="230">
        <v>1.0800000000000001</v>
      </c>
      <c r="I171" s="231"/>
      <c r="J171" s="227"/>
      <c r="K171" s="227"/>
      <c r="L171" s="232"/>
      <c r="M171" s="233"/>
      <c r="N171" s="234"/>
      <c r="O171" s="234"/>
      <c r="P171" s="234"/>
      <c r="Q171" s="234"/>
      <c r="R171" s="234"/>
      <c r="S171" s="234"/>
      <c r="T171" s="23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6" t="s">
        <v>155</v>
      </c>
      <c r="AU171" s="236" t="s">
        <v>149</v>
      </c>
      <c r="AV171" s="13" t="s">
        <v>149</v>
      </c>
      <c r="AW171" s="13" t="s">
        <v>32</v>
      </c>
      <c r="AX171" s="13" t="s">
        <v>78</v>
      </c>
      <c r="AY171" s="236" t="s">
        <v>140</v>
      </c>
    </row>
    <row r="172" s="2" customFormat="1" ht="16.5" customHeight="1">
      <c r="A172" s="40"/>
      <c r="B172" s="41"/>
      <c r="C172" s="206" t="s">
        <v>246</v>
      </c>
      <c r="D172" s="206" t="s">
        <v>143</v>
      </c>
      <c r="E172" s="207" t="s">
        <v>247</v>
      </c>
      <c r="F172" s="208" t="s">
        <v>248</v>
      </c>
      <c r="G172" s="209" t="s">
        <v>146</v>
      </c>
      <c r="H172" s="210">
        <v>11.25</v>
      </c>
      <c r="I172" s="211"/>
      <c r="J172" s="212">
        <f>ROUND(I172*H172,2)</f>
        <v>0</v>
      </c>
      <c r="K172" s="208" t="s">
        <v>147</v>
      </c>
      <c r="L172" s="46"/>
      <c r="M172" s="213" t="s">
        <v>19</v>
      </c>
      <c r="N172" s="214" t="s">
        <v>42</v>
      </c>
      <c r="O172" s="86"/>
      <c r="P172" s="215">
        <f>O172*H172</f>
        <v>0</v>
      </c>
      <c r="Q172" s="215">
        <v>0</v>
      </c>
      <c r="R172" s="215">
        <f>Q172*H172</f>
        <v>0</v>
      </c>
      <c r="S172" s="215">
        <v>0.058999999999999997</v>
      </c>
      <c r="T172" s="216">
        <f>S172*H172</f>
        <v>0.66374999999999995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7" t="s">
        <v>148</v>
      </c>
      <c r="AT172" s="217" t="s">
        <v>143</v>
      </c>
      <c r="AU172" s="217" t="s">
        <v>149</v>
      </c>
      <c r="AY172" s="19" t="s">
        <v>140</v>
      </c>
      <c r="BE172" s="218">
        <f>IF(N172="základní",J172,0)</f>
        <v>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19" t="s">
        <v>149</v>
      </c>
      <c r="BK172" s="218">
        <f>ROUND(I172*H172,2)</f>
        <v>0</v>
      </c>
      <c r="BL172" s="19" t="s">
        <v>148</v>
      </c>
      <c r="BM172" s="217" t="s">
        <v>249</v>
      </c>
    </row>
    <row r="173" s="2" customFormat="1">
      <c r="A173" s="40"/>
      <c r="B173" s="41"/>
      <c r="C173" s="42"/>
      <c r="D173" s="219" t="s">
        <v>151</v>
      </c>
      <c r="E173" s="42"/>
      <c r="F173" s="220" t="s">
        <v>250</v>
      </c>
      <c r="G173" s="42"/>
      <c r="H173" s="42"/>
      <c r="I173" s="221"/>
      <c r="J173" s="42"/>
      <c r="K173" s="42"/>
      <c r="L173" s="46"/>
      <c r="M173" s="222"/>
      <c r="N173" s="223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151</v>
      </c>
      <c r="AU173" s="19" t="s">
        <v>149</v>
      </c>
    </row>
    <row r="174" s="2" customFormat="1">
      <c r="A174" s="40"/>
      <c r="B174" s="41"/>
      <c r="C174" s="42"/>
      <c r="D174" s="224" t="s">
        <v>153</v>
      </c>
      <c r="E174" s="42"/>
      <c r="F174" s="225" t="s">
        <v>251</v>
      </c>
      <c r="G174" s="42"/>
      <c r="H174" s="42"/>
      <c r="I174" s="221"/>
      <c r="J174" s="42"/>
      <c r="K174" s="42"/>
      <c r="L174" s="46"/>
      <c r="M174" s="222"/>
      <c r="N174" s="223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153</v>
      </c>
      <c r="AU174" s="19" t="s">
        <v>149</v>
      </c>
    </row>
    <row r="175" s="13" customFormat="1">
      <c r="A175" s="13"/>
      <c r="B175" s="226"/>
      <c r="C175" s="227"/>
      <c r="D175" s="219" t="s">
        <v>155</v>
      </c>
      <c r="E175" s="228" t="s">
        <v>19</v>
      </c>
      <c r="F175" s="229" t="s">
        <v>252</v>
      </c>
      <c r="G175" s="227"/>
      <c r="H175" s="230">
        <v>11.25</v>
      </c>
      <c r="I175" s="231"/>
      <c r="J175" s="227"/>
      <c r="K175" s="227"/>
      <c r="L175" s="232"/>
      <c r="M175" s="233"/>
      <c r="N175" s="234"/>
      <c r="O175" s="234"/>
      <c r="P175" s="234"/>
      <c r="Q175" s="234"/>
      <c r="R175" s="234"/>
      <c r="S175" s="234"/>
      <c r="T175" s="23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6" t="s">
        <v>155</v>
      </c>
      <c r="AU175" s="236" t="s">
        <v>149</v>
      </c>
      <c r="AV175" s="13" t="s">
        <v>149</v>
      </c>
      <c r="AW175" s="13" t="s">
        <v>32</v>
      </c>
      <c r="AX175" s="13" t="s">
        <v>78</v>
      </c>
      <c r="AY175" s="236" t="s">
        <v>140</v>
      </c>
    </row>
    <row r="176" s="2" customFormat="1" ht="16.5" customHeight="1">
      <c r="A176" s="40"/>
      <c r="B176" s="41"/>
      <c r="C176" s="206" t="s">
        <v>8</v>
      </c>
      <c r="D176" s="206" t="s">
        <v>143</v>
      </c>
      <c r="E176" s="207" t="s">
        <v>253</v>
      </c>
      <c r="F176" s="208" t="s">
        <v>254</v>
      </c>
      <c r="G176" s="209" t="s">
        <v>209</v>
      </c>
      <c r="H176" s="210">
        <v>10.9</v>
      </c>
      <c r="I176" s="211"/>
      <c r="J176" s="212">
        <f>ROUND(I176*H176,2)</f>
        <v>0</v>
      </c>
      <c r="K176" s="208" t="s">
        <v>147</v>
      </c>
      <c r="L176" s="46"/>
      <c r="M176" s="213" t="s">
        <v>19</v>
      </c>
      <c r="N176" s="214" t="s">
        <v>42</v>
      </c>
      <c r="O176" s="86"/>
      <c r="P176" s="215">
        <f>O176*H176</f>
        <v>0</v>
      </c>
      <c r="Q176" s="215">
        <v>0</v>
      </c>
      <c r="R176" s="215">
        <f>Q176*H176</f>
        <v>0</v>
      </c>
      <c r="S176" s="215">
        <v>0.0060000000000000001</v>
      </c>
      <c r="T176" s="216">
        <f>S176*H176</f>
        <v>0.0654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17" t="s">
        <v>148</v>
      </c>
      <c r="AT176" s="217" t="s">
        <v>143</v>
      </c>
      <c r="AU176" s="217" t="s">
        <v>149</v>
      </c>
      <c r="AY176" s="19" t="s">
        <v>140</v>
      </c>
      <c r="BE176" s="218">
        <f>IF(N176="základní",J176,0)</f>
        <v>0</v>
      </c>
      <c r="BF176" s="218">
        <f>IF(N176="snížená",J176,0)</f>
        <v>0</v>
      </c>
      <c r="BG176" s="218">
        <f>IF(N176="zákl. přenesená",J176,0)</f>
        <v>0</v>
      </c>
      <c r="BH176" s="218">
        <f>IF(N176="sníž. přenesená",J176,0)</f>
        <v>0</v>
      </c>
      <c r="BI176" s="218">
        <f>IF(N176="nulová",J176,0)</f>
        <v>0</v>
      </c>
      <c r="BJ176" s="19" t="s">
        <v>149</v>
      </c>
      <c r="BK176" s="218">
        <f>ROUND(I176*H176,2)</f>
        <v>0</v>
      </c>
      <c r="BL176" s="19" t="s">
        <v>148</v>
      </c>
      <c r="BM176" s="217" t="s">
        <v>255</v>
      </c>
    </row>
    <row r="177" s="2" customFormat="1">
      <c r="A177" s="40"/>
      <c r="B177" s="41"/>
      <c r="C177" s="42"/>
      <c r="D177" s="219" t="s">
        <v>151</v>
      </c>
      <c r="E177" s="42"/>
      <c r="F177" s="220" t="s">
        <v>256</v>
      </c>
      <c r="G177" s="42"/>
      <c r="H177" s="42"/>
      <c r="I177" s="221"/>
      <c r="J177" s="42"/>
      <c r="K177" s="42"/>
      <c r="L177" s="46"/>
      <c r="M177" s="222"/>
      <c r="N177" s="223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151</v>
      </c>
      <c r="AU177" s="19" t="s">
        <v>149</v>
      </c>
    </row>
    <row r="178" s="2" customFormat="1">
      <c r="A178" s="40"/>
      <c r="B178" s="41"/>
      <c r="C178" s="42"/>
      <c r="D178" s="224" t="s">
        <v>153</v>
      </c>
      <c r="E178" s="42"/>
      <c r="F178" s="225" t="s">
        <v>257</v>
      </c>
      <c r="G178" s="42"/>
      <c r="H178" s="42"/>
      <c r="I178" s="221"/>
      <c r="J178" s="42"/>
      <c r="K178" s="42"/>
      <c r="L178" s="46"/>
      <c r="M178" s="222"/>
      <c r="N178" s="223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153</v>
      </c>
      <c r="AU178" s="19" t="s">
        <v>149</v>
      </c>
    </row>
    <row r="179" s="13" customFormat="1">
      <c r="A179" s="13"/>
      <c r="B179" s="226"/>
      <c r="C179" s="227"/>
      <c r="D179" s="219" t="s">
        <v>155</v>
      </c>
      <c r="E179" s="228" t="s">
        <v>19</v>
      </c>
      <c r="F179" s="229" t="s">
        <v>258</v>
      </c>
      <c r="G179" s="227"/>
      <c r="H179" s="230">
        <v>1.2</v>
      </c>
      <c r="I179" s="231"/>
      <c r="J179" s="227"/>
      <c r="K179" s="227"/>
      <c r="L179" s="232"/>
      <c r="M179" s="233"/>
      <c r="N179" s="234"/>
      <c r="O179" s="234"/>
      <c r="P179" s="234"/>
      <c r="Q179" s="234"/>
      <c r="R179" s="234"/>
      <c r="S179" s="234"/>
      <c r="T179" s="23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6" t="s">
        <v>155</v>
      </c>
      <c r="AU179" s="236" t="s">
        <v>149</v>
      </c>
      <c r="AV179" s="13" t="s">
        <v>149</v>
      </c>
      <c r="AW179" s="13" t="s">
        <v>32</v>
      </c>
      <c r="AX179" s="13" t="s">
        <v>70</v>
      </c>
      <c r="AY179" s="236" t="s">
        <v>140</v>
      </c>
    </row>
    <row r="180" s="13" customFormat="1">
      <c r="A180" s="13"/>
      <c r="B180" s="226"/>
      <c r="C180" s="227"/>
      <c r="D180" s="219" t="s">
        <v>155</v>
      </c>
      <c r="E180" s="228" t="s">
        <v>19</v>
      </c>
      <c r="F180" s="229" t="s">
        <v>259</v>
      </c>
      <c r="G180" s="227"/>
      <c r="H180" s="230">
        <v>6</v>
      </c>
      <c r="I180" s="231"/>
      <c r="J180" s="227"/>
      <c r="K180" s="227"/>
      <c r="L180" s="232"/>
      <c r="M180" s="233"/>
      <c r="N180" s="234"/>
      <c r="O180" s="234"/>
      <c r="P180" s="234"/>
      <c r="Q180" s="234"/>
      <c r="R180" s="234"/>
      <c r="S180" s="234"/>
      <c r="T180" s="23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6" t="s">
        <v>155</v>
      </c>
      <c r="AU180" s="236" t="s">
        <v>149</v>
      </c>
      <c r="AV180" s="13" t="s">
        <v>149</v>
      </c>
      <c r="AW180" s="13" t="s">
        <v>32</v>
      </c>
      <c r="AX180" s="13" t="s">
        <v>70</v>
      </c>
      <c r="AY180" s="236" t="s">
        <v>140</v>
      </c>
    </row>
    <row r="181" s="13" customFormat="1">
      <c r="A181" s="13"/>
      <c r="B181" s="226"/>
      <c r="C181" s="227"/>
      <c r="D181" s="219" t="s">
        <v>155</v>
      </c>
      <c r="E181" s="228" t="s">
        <v>19</v>
      </c>
      <c r="F181" s="229" t="s">
        <v>260</v>
      </c>
      <c r="G181" s="227"/>
      <c r="H181" s="230">
        <v>3.7000000000000002</v>
      </c>
      <c r="I181" s="231"/>
      <c r="J181" s="227"/>
      <c r="K181" s="227"/>
      <c r="L181" s="232"/>
      <c r="M181" s="233"/>
      <c r="N181" s="234"/>
      <c r="O181" s="234"/>
      <c r="P181" s="234"/>
      <c r="Q181" s="234"/>
      <c r="R181" s="234"/>
      <c r="S181" s="234"/>
      <c r="T181" s="23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6" t="s">
        <v>155</v>
      </c>
      <c r="AU181" s="236" t="s">
        <v>149</v>
      </c>
      <c r="AV181" s="13" t="s">
        <v>149</v>
      </c>
      <c r="AW181" s="13" t="s">
        <v>32</v>
      </c>
      <c r="AX181" s="13" t="s">
        <v>70</v>
      </c>
      <c r="AY181" s="236" t="s">
        <v>140</v>
      </c>
    </row>
    <row r="182" s="14" customFormat="1">
      <c r="A182" s="14"/>
      <c r="B182" s="237"/>
      <c r="C182" s="238"/>
      <c r="D182" s="219" t="s">
        <v>155</v>
      </c>
      <c r="E182" s="239" t="s">
        <v>19</v>
      </c>
      <c r="F182" s="240" t="s">
        <v>172</v>
      </c>
      <c r="G182" s="238"/>
      <c r="H182" s="241">
        <v>10.9</v>
      </c>
      <c r="I182" s="242"/>
      <c r="J182" s="238"/>
      <c r="K182" s="238"/>
      <c r="L182" s="243"/>
      <c r="M182" s="244"/>
      <c r="N182" s="245"/>
      <c r="O182" s="245"/>
      <c r="P182" s="245"/>
      <c r="Q182" s="245"/>
      <c r="R182" s="245"/>
      <c r="S182" s="245"/>
      <c r="T182" s="246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7" t="s">
        <v>155</v>
      </c>
      <c r="AU182" s="247" t="s">
        <v>149</v>
      </c>
      <c r="AV182" s="14" t="s">
        <v>148</v>
      </c>
      <c r="AW182" s="14" t="s">
        <v>32</v>
      </c>
      <c r="AX182" s="14" t="s">
        <v>78</v>
      </c>
      <c r="AY182" s="247" t="s">
        <v>140</v>
      </c>
    </row>
    <row r="183" s="2" customFormat="1" ht="16.5" customHeight="1">
      <c r="A183" s="40"/>
      <c r="B183" s="41"/>
      <c r="C183" s="206" t="s">
        <v>261</v>
      </c>
      <c r="D183" s="206" t="s">
        <v>143</v>
      </c>
      <c r="E183" s="207" t="s">
        <v>262</v>
      </c>
      <c r="F183" s="208" t="s">
        <v>263</v>
      </c>
      <c r="G183" s="209" t="s">
        <v>209</v>
      </c>
      <c r="H183" s="210">
        <v>6</v>
      </c>
      <c r="I183" s="211"/>
      <c r="J183" s="212">
        <f>ROUND(I183*H183,2)</f>
        <v>0</v>
      </c>
      <c r="K183" s="208" t="s">
        <v>147</v>
      </c>
      <c r="L183" s="46"/>
      <c r="M183" s="213" t="s">
        <v>19</v>
      </c>
      <c r="N183" s="214" t="s">
        <v>42</v>
      </c>
      <c r="O183" s="86"/>
      <c r="P183" s="215">
        <f>O183*H183</f>
        <v>0</v>
      </c>
      <c r="Q183" s="215">
        <v>0</v>
      </c>
      <c r="R183" s="215">
        <f>Q183*H183</f>
        <v>0</v>
      </c>
      <c r="S183" s="215">
        <v>0.0089999999999999993</v>
      </c>
      <c r="T183" s="216">
        <f>S183*H183</f>
        <v>0.053999999999999992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7" t="s">
        <v>148</v>
      </c>
      <c r="AT183" s="217" t="s">
        <v>143</v>
      </c>
      <c r="AU183" s="217" t="s">
        <v>149</v>
      </c>
      <c r="AY183" s="19" t="s">
        <v>140</v>
      </c>
      <c r="BE183" s="218">
        <f>IF(N183="základní",J183,0)</f>
        <v>0</v>
      </c>
      <c r="BF183" s="218">
        <f>IF(N183="snížená",J183,0)</f>
        <v>0</v>
      </c>
      <c r="BG183" s="218">
        <f>IF(N183="zákl. přenesená",J183,0)</f>
        <v>0</v>
      </c>
      <c r="BH183" s="218">
        <f>IF(N183="sníž. přenesená",J183,0)</f>
        <v>0</v>
      </c>
      <c r="BI183" s="218">
        <f>IF(N183="nulová",J183,0)</f>
        <v>0</v>
      </c>
      <c r="BJ183" s="19" t="s">
        <v>149</v>
      </c>
      <c r="BK183" s="218">
        <f>ROUND(I183*H183,2)</f>
        <v>0</v>
      </c>
      <c r="BL183" s="19" t="s">
        <v>148</v>
      </c>
      <c r="BM183" s="217" t="s">
        <v>264</v>
      </c>
    </row>
    <row r="184" s="2" customFormat="1">
      <c r="A184" s="40"/>
      <c r="B184" s="41"/>
      <c r="C184" s="42"/>
      <c r="D184" s="219" t="s">
        <v>151</v>
      </c>
      <c r="E184" s="42"/>
      <c r="F184" s="220" t="s">
        <v>265</v>
      </c>
      <c r="G184" s="42"/>
      <c r="H184" s="42"/>
      <c r="I184" s="221"/>
      <c r="J184" s="42"/>
      <c r="K184" s="42"/>
      <c r="L184" s="46"/>
      <c r="M184" s="222"/>
      <c r="N184" s="223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151</v>
      </c>
      <c r="AU184" s="19" t="s">
        <v>149</v>
      </c>
    </row>
    <row r="185" s="2" customFormat="1">
      <c r="A185" s="40"/>
      <c r="B185" s="41"/>
      <c r="C185" s="42"/>
      <c r="D185" s="224" t="s">
        <v>153</v>
      </c>
      <c r="E185" s="42"/>
      <c r="F185" s="225" t="s">
        <v>266</v>
      </c>
      <c r="G185" s="42"/>
      <c r="H185" s="42"/>
      <c r="I185" s="221"/>
      <c r="J185" s="42"/>
      <c r="K185" s="42"/>
      <c r="L185" s="46"/>
      <c r="M185" s="222"/>
      <c r="N185" s="223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153</v>
      </c>
      <c r="AU185" s="19" t="s">
        <v>149</v>
      </c>
    </row>
    <row r="186" s="13" customFormat="1">
      <c r="A186" s="13"/>
      <c r="B186" s="226"/>
      <c r="C186" s="227"/>
      <c r="D186" s="219" t="s">
        <v>155</v>
      </c>
      <c r="E186" s="228" t="s">
        <v>19</v>
      </c>
      <c r="F186" s="229" t="s">
        <v>267</v>
      </c>
      <c r="G186" s="227"/>
      <c r="H186" s="230">
        <v>4</v>
      </c>
      <c r="I186" s="231"/>
      <c r="J186" s="227"/>
      <c r="K186" s="227"/>
      <c r="L186" s="232"/>
      <c r="M186" s="233"/>
      <c r="N186" s="234"/>
      <c r="O186" s="234"/>
      <c r="P186" s="234"/>
      <c r="Q186" s="234"/>
      <c r="R186" s="234"/>
      <c r="S186" s="234"/>
      <c r="T186" s="23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6" t="s">
        <v>155</v>
      </c>
      <c r="AU186" s="236" t="s">
        <v>149</v>
      </c>
      <c r="AV186" s="13" t="s">
        <v>149</v>
      </c>
      <c r="AW186" s="13" t="s">
        <v>32</v>
      </c>
      <c r="AX186" s="13" t="s">
        <v>70</v>
      </c>
      <c r="AY186" s="236" t="s">
        <v>140</v>
      </c>
    </row>
    <row r="187" s="13" customFormat="1">
      <c r="A187" s="13"/>
      <c r="B187" s="226"/>
      <c r="C187" s="227"/>
      <c r="D187" s="219" t="s">
        <v>155</v>
      </c>
      <c r="E187" s="228" t="s">
        <v>19</v>
      </c>
      <c r="F187" s="229" t="s">
        <v>268</v>
      </c>
      <c r="G187" s="227"/>
      <c r="H187" s="230">
        <v>2</v>
      </c>
      <c r="I187" s="231"/>
      <c r="J187" s="227"/>
      <c r="K187" s="227"/>
      <c r="L187" s="232"/>
      <c r="M187" s="233"/>
      <c r="N187" s="234"/>
      <c r="O187" s="234"/>
      <c r="P187" s="234"/>
      <c r="Q187" s="234"/>
      <c r="R187" s="234"/>
      <c r="S187" s="234"/>
      <c r="T187" s="23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6" t="s">
        <v>155</v>
      </c>
      <c r="AU187" s="236" t="s">
        <v>149</v>
      </c>
      <c r="AV187" s="13" t="s">
        <v>149</v>
      </c>
      <c r="AW187" s="13" t="s">
        <v>32</v>
      </c>
      <c r="AX187" s="13" t="s">
        <v>70</v>
      </c>
      <c r="AY187" s="236" t="s">
        <v>140</v>
      </c>
    </row>
    <row r="188" s="14" customFormat="1">
      <c r="A188" s="14"/>
      <c r="B188" s="237"/>
      <c r="C188" s="238"/>
      <c r="D188" s="219" t="s">
        <v>155</v>
      </c>
      <c r="E188" s="239" t="s">
        <v>19</v>
      </c>
      <c r="F188" s="240" t="s">
        <v>172</v>
      </c>
      <c r="G188" s="238"/>
      <c r="H188" s="241">
        <v>6</v>
      </c>
      <c r="I188" s="242"/>
      <c r="J188" s="238"/>
      <c r="K188" s="238"/>
      <c r="L188" s="243"/>
      <c r="M188" s="244"/>
      <c r="N188" s="245"/>
      <c r="O188" s="245"/>
      <c r="P188" s="245"/>
      <c r="Q188" s="245"/>
      <c r="R188" s="245"/>
      <c r="S188" s="245"/>
      <c r="T188" s="246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7" t="s">
        <v>155</v>
      </c>
      <c r="AU188" s="247" t="s">
        <v>149</v>
      </c>
      <c r="AV188" s="14" t="s">
        <v>148</v>
      </c>
      <c r="AW188" s="14" t="s">
        <v>32</v>
      </c>
      <c r="AX188" s="14" t="s">
        <v>78</v>
      </c>
      <c r="AY188" s="247" t="s">
        <v>140</v>
      </c>
    </row>
    <row r="189" s="2" customFormat="1" ht="16.5" customHeight="1">
      <c r="A189" s="40"/>
      <c r="B189" s="41"/>
      <c r="C189" s="206" t="s">
        <v>269</v>
      </c>
      <c r="D189" s="206" t="s">
        <v>143</v>
      </c>
      <c r="E189" s="207" t="s">
        <v>270</v>
      </c>
      <c r="F189" s="208" t="s">
        <v>271</v>
      </c>
      <c r="G189" s="209" t="s">
        <v>209</v>
      </c>
      <c r="H189" s="210">
        <v>5.0999999999999996</v>
      </c>
      <c r="I189" s="211"/>
      <c r="J189" s="212">
        <f>ROUND(I189*H189,2)</f>
        <v>0</v>
      </c>
      <c r="K189" s="208" t="s">
        <v>147</v>
      </c>
      <c r="L189" s="46"/>
      <c r="M189" s="213" t="s">
        <v>19</v>
      </c>
      <c r="N189" s="214" t="s">
        <v>42</v>
      </c>
      <c r="O189" s="86"/>
      <c r="P189" s="215">
        <f>O189*H189</f>
        <v>0</v>
      </c>
      <c r="Q189" s="215">
        <v>0</v>
      </c>
      <c r="R189" s="215">
        <f>Q189*H189</f>
        <v>0</v>
      </c>
      <c r="S189" s="215">
        <v>0.017999999999999999</v>
      </c>
      <c r="T189" s="216">
        <f>S189*H189</f>
        <v>0.091799999999999993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17" t="s">
        <v>148</v>
      </c>
      <c r="AT189" s="217" t="s">
        <v>143</v>
      </c>
      <c r="AU189" s="217" t="s">
        <v>149</v>
      </c>
      <c r="AY189" s="19" t="s">
        <v>140</v>
      </c>
      <c r="BE189" s="218">
        <f>IF(N189="základní",J189,0)</f>
        <v>0</v>
      </c>
      <c r="BF189" s="218">
        <f>IF(N189="snížená",J189,0)</f>
        <v>0</v>
      </c>
      <c r="BG189" s="218">
        <f>IF(N189="zákl. přenesená",J189,0)</f>
        <v>0</v>
      </c>
      <c r="BH189" s="218">
        <f>IF(N189="sníž. přenesená",J189,0)</f>
        <v>0</v>
      </c>
      <c r="BI189" s="218">
        <f>IF(N189="nulová",J189,0)</f>
        <v>0</v>
      </c>
      <c r="BJ189" s="19" t="s">
        <v>149</v>
      </c>
      <c r="BK189" s="218">
        <f>ROUND(I189*H189,2)</f>
        <v>0</v>
      </c>
      <c r="BL189" s="19" t="s">
        <v>148</v>
      </c>
      <c r="BM189" s="217" t="s">
        <v>272</v>
      </c>
    </row>
    <row r="190" s="2" customFormat="1">
      <c r="A190" s="40"/>
      <c r="B190" s="41"/>
      <c r="C190" s="42"/>
      <c r="D190" s="219" t="s">
        <v>151</v>
      </c>
      <c r="E190" s="42"/>
      <c r="F190" s="220" t="s">
        <v>273</v>
      </c>
      <c r="G190" s="42"/>
      <c r="H190" s="42"/>
      <c r="I190" s="221"/>
      <c r="J190" s="42"/>
      <c r="K190" s="42"/>
      <c r="L190" s="46"/>
      <c r="M190" s="222"/>
      <c r="N190" s="223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151</v>
      </c>
      <c r="AU190" s="19" t="s">
        <v>149</v>
      </c>
    </row>
    <row r="191" s="2" customFormat="1">
      <c r="A191" s="40"/>
      <c r="B191" s="41"/>
      <c r="C191" s="42"/>
      <c r="D191" s="224" t="s">
        <v>153</v>
      </c>
      <c r="E191" s="42"/>
      <c r="F191" s="225" t="s">
        <v>274</v>
      </c>
      <c r="G191" s="42"/>
      <c r="H191" s="42"/>
      <c r="I191" s="221"/>
      <c r="J191" s="42"/>
      <c r="K191" s="42"/>
      <c r="L191" s="46"/>
      <c r="M191" s="222"/>
      <c r="N191" s="223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153</v>
      </c>
      <c r="AU191" s="19" t="s">
        <v>149</v>
      </c>
    </row>
    <row r="192" s="13" customFormat="1">
      <c r="A192" s="13"/>
      <c r="B192" s="226"/>
      <c r="C192" s="227"/>
      <c r="D192" s="219" t="s">
        <v>155</v>
      </c>
      <c r="E192" s="228" t="s">
        <v>19</v>
      </c>
      <c r="F192" s="229" t="s">
        <v>275</v>
      </c>
      <c r="G192" s="227"/>
      <c r="H192" s="230">
        <v>5.0999999999999996</v>
      </c>
      <c r="I192" s="231"/>
      <c r="J192" s="227"/>
      <c r="K192" s="227"/>
      <c r="L192" s="232"/>
      <c r="M192" s="233"/>
      <c r="N192" s="234"/>
      <c r="O192" s="234"/>
      <c r="P192" s="234"/>
      <c r="Q192" s="234"/>
      <c r="R192" s="234"/>
      <c r="S192" s="234"/>
      <c r="T192" s="235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6" t="s">
        <v>155</v>
      </c>
      <c r="AU192" s="236" t="s">
        <v>149</v>
      </c>
      <c r="AV192" s="13" t="s">
        <v>149</v>
      </c>
      <c r="AW192" s="13" t="s">
        <v>32</v>
      </c>
      <c r="AX192" s="13" t="s">
        <v>78</v>
      </c>
      <c r="AY192" s="236" t="s">
        <v>140</v>
      </c>
    </row>
    <row r="193" s="2" customFormat="1" ht="16.5" customHeight="1">
      <c r="A193" s="40"/>
      <c r="B193" s="41"/>
      <c r="C193" s="206" t="s">
        <v>276</v>
      </c>
      <c r="D193" s="206" t="s">
        <v>143</v>
      </c>
      <c r="E193" s="207" t="s">
        <v>277</v>
      </c>
      <c r="F193" s="208" t="s">
        <v>278</v>
      </c>
      <c r="G193" s="209" t="s">
        <v>209</v>
      </c>
      <c r="H193" s="210">
        <v>3.5</v>
      </c>
      <c r="I193" s="211"/>
      <c r="J193" s="212">
        <f>ROUND(I193*H193,2)</f>
        <v>0</v>
      </c>
      <c r="K193" s="208" t="s">
        <v>147</v>
      </c>
      <c r="L193" s="46"/>
      <c r="M193" s="213" t="s">
        <v>19</v>
      </c>
      <c r="N193" s="214" t="s">
        <v>42</v>
      </c>
      <c r="O193" s="86"/>
      <c r="P193" s="215">
        <f>O193*H193</f>
        <v>0</v>
      </c>
      <c r="Q193" s="215">
        <v>0</v>
      </c>
      <c r="R193" s="215">
        <f>Q193*H193</f>
        <v>0</v>
      </c>
      <c r="S193" s="215">
        <v>0.0089999999999999993</v>
      </c>
      <c r="T193" s="216">
        <f>S193*H193</f>
        <v>0.0315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7" t="s">
        <v>148</v>
      </c>
      <c r="AT193" s="217" t="s">
        <v>143</v>
      </c>
      <c r="AU193" s="217" t="s">
        <v>149</v>
      </c>
      <c r="AY193" s="19" t="s">
        <v>140</v>
      </c>
      <c r="BE193" s="218">
        <f>IF(N193="základní",J193,0)</f>
        <v>0</v>
      </c>
      <c r="BF193" s="218">
        <f>IF(N193="snížená",J193,0)</f>
        <v>0</v>
      </c>
      <c r="BG193" s="218">
        <f>IF(N193="zákl. přenesená",J193,0)</f>
        <v>0</v>
      </c>
      <c r="BH193" s="218">
        <f>IF(N193="sníž. přenesená",J193,0)</f>
        <v>0</v>
      </c>
      <c r="BI193" s="218">
        <f>IF(N193="nulová",J193,0)</f>
        <v>0</v>
      </c>
      <c r="BJ193" s="19" t="s">
        <v>149</v>
      </c>
      <c r="BK193" s="218">
        <f>ROUND(I193*H193,2)</f>
        <v>0</v>
      </c>
      <c r="BL193" s="19" t="s">
        <v>148</v>
      </c>
      <c r="BM193" s="217" t="s">
        <v>279</v>
      </c>
    </row>
    <row r="194" s="2" customFormat="1">
      <c r="A194" s="40"/>
      <c r="B194" s="41"/>
      <c r="C194" s="42"/>
      <c r="D194" s="219" t="s">
        <v>151</v>
      </c>
      <c r="E194" s="42"/>
      <c r="F194" s="220" t="s">
        <v>280</v>
      </c>
      <c r="G194" s="42"/>
      <c r="H194" s="42"/>
      <c r="I194" s="221"/>
      <c r="J194" s="42"/>
      <c r="K194" s="42"/>
      <c r="L194" s="46"/>
      <c r="M194" s="222"/>
      <c r="N194" s="223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151</v>
      </c>
      <c r="AU194" s="19" t="s">
        <v>149</v>
      </c>
    </row>
    <row r="195" s="2" customFormat="1">
      <c r="A195" s="40"/>
      <c r="B195" s="41"/>
      <c r="C195" s="42"/>
      <c r="D195" s="224" t="s">
        <v>153</v>
      </c>
      <c r="E195" s="42"/>
      <c r="F195" s="225" t="s">
        <v>281</v>
      </c>
      <c r="G195" s="42"/>
      <c r="H195" s="42"/>
      <c r="I195" s="221"/>
      <c r="J195" s="42"/>
      <c r="K195" s="42"/>
      <c r="L195" s="46"/>
      <c r="M195" s="222"/>
      <c r="N195" s="223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153</v>
      </c>
      <c r="AU195" s="19" t="s">
        <v>149</v>
      </c>
    </row>
    <row r="196" s="13" customFormat="1">
      <c r="A196" s="13"/>
      <c r="B196" s="226"/>
      <c r="C196" s="227"/>
      <c r="D196" s="219" t="s">
        <v>155</v>
      </c>
      <c r="E196" s="228" t="s">
        <v>19</v>
      </c>
      <c r="F196" s="229" t="s">
        <v>282</v>
      </c>
      <c r="G196" s="227"/>
      <c r="H196" s="230">
        <v>1.5</v>
      </c>
      <c r="I196" s="231"/>
      <c r="J196" s="227"/>
      <c r="K196" s="227"/>
      <c r="L196" s="232"/>
      <c r="M196" s="233"/>
      <c r="N196" s="234"/>
      <c r="O196" s="234"/>
      <c r="P196" s="234"/>
      <c r="Q196" s="234"/>
      <c r="R196" s="234"/>
      <c r="S196" s="234"/>
      <c r="T196" s="235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6" t="s">
        <v>155</v>
      </c>
      <c r="AU196" s="236" t="s">
        <v>149</v>
      </c>
      <c r="AV196" s="13" t="s">
        <v>149</v>
      </c>
      <c r="AW196" s="13" t="s">
        <v>32</v>
      </c>
      <c r="AX196" s="13" t="s">
        <v>70</v>
      </c>
      <c r="AY196" s="236" t="s">
        <v>140</v>
      </c>
    </row>
    <row r="197" s="13" customFormat="1">
      <c r="A197" s="13"/>
      <c r="B197" s="226"/>
      <c r="C197" s="227"/>
      <c r="D197" s="219" t="s">
        <v>155</v>
      </c>
      <c r="E197" s="228" t="s">
        <v>19</v>
      </c>
      <c r="F197" s="229" t="s">
        <v>283</v>
      </c>
      <c r="G197" s="227"/>
      <c r="H197" s="230">
        <v>2</v>
      </c>
      <c r="I197" s="231"/>
      <c r="J197" s="227"/>
      <c r="K197" s="227"/>
      <c r="L197" s="232"/>
      <c r="M197" s="233"/>
      <c r="N197" s="234"/>
      <c r="O197" s="234"/>
      <c r="P197" s="234"/>
      <c r="Q197" s="234"/>
      <c r="R197" s="234"/>
      <c r="S197" s="234"/>
      <c r="T197" s="23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6" t="s">
        <v>155</v>
      </c>
      <c r="AU197" s="236" t="s">
        <v>149</v>
      </c>
      <c r="AV197" s="13" t="s">
        <v>149</v>
      </c>
      <c r="AW197" s="13" t="s">
        <v>32</v>
      </c>
      <c r="AX197" s="13" t="s">
        <v>70</v>
      </c>
      <c r="AY197" s="236" t="s">
        <v>140</v>
      </c>
    </row>
    <row r="198" s="14" customFormat="1">
      <c r="A198" s="14"/>
      <c r="B198" s="237"/>
      <c r="C198" s="238"/>
      <c r="D198" s="219" t="s">
        <v>155</v>
      </c>
      <c r="E198" s="239" t="s">
        <v>19</v>
      </c>
      <c r="F198" s="240" t="s">
        <v>172</v>
      </c>
      <c r="G198" s="238"/>
      <c r="H198" s="241">
        <v>3.5</v>
      </c>
      <c r="I198" s="242"/>
      <c r="J198" s="238"/>
      <c r="K198" s="238"/>
      <c r="L198" s="243"/>
      <c r="M198" s="244"/>
      <c r="N198" s="245"/>
      <c r="O198" s="245"/>
      <c r="P198" s="245"/>
      <c r="Q198" s="245"/>
      <c r="R198" s="245"/>
      <c r="S198" s="245"/>
      <c r="T198" s="246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7" t="s">
        <v>155</v>
      </c>
      <c r="AU198" s="247" t="s">
        <v>149</v>
      </c>
      <c r="AV198" s="14" t="s">
        <v>148</v>
      </c>
      <c r="AW198" s="14" t="s">
        <v>32</v>
      </c>
      <c r="AX198" s="14" t="s">
        <v>78</v>
      </c>
      <c r="AY198" s="247" t="s">
        <v>140</v>
      </c>
    </row>
    <row r="199" s="2" customFormat="1" ht="16.5" customHeight="1">
      <c r="A199" s="40"/>
      <c r="B199" s="41"/>
      <c r="C199" s="206" t="s">
        <v>284</v>
      </c>
      <c r="D199" s="206" t="s">
        <v>143</v>
      </c>
      <c r="E199" s="207" t="s">
        <v>285</v>
      </c>
      <c r="F199" s="208" t="s">
        <v>286</v>
      </c>
      <c r="G199" s="209" t="s">
        <v>209</v>
      </c>
      <c r="H199" s="210">
        <v>0.59999999999999998</v>
      </c>
      <c r="I199" s="211"/>
      <c r="J199" s="212">
        <f>ROUND(I199*H199,2)</f>
        <v>0</v>
      </c>
      <c r="K199" s="208" t="s">
        <v>147</v>
      </c>
      <c r="L199" s="46"/>
      <c r="M199" s="213" t="s">
        <v>19</v>
      </c>
      <c r="N199" s="214" t="s">
        <v>42</v>
      </c>
      <c r="O199" s="86"/>
      <c r="P199" s="215">
        <f>O199*H199</f>
        <v>0</v>
      </c>
      <c r="Q199" s="215">
        <v>0.0012800000000000001</v>
      </c>
      <c r="R199" s="215">
        <f>Q199*H199</f>
        <v>0.00076800000000000002</v>
      </c>
      <c r="S199" s="215">
        <v>0.021000000000000001</v>
      </c>
      <c r="T199" s="216">
        <f>S199*H199</f>
        <v>0.0126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7" t="s">
        <v>148</v>
      </c>
      <c r="AT199" s="217" t="s">
        <v>143</v>
      </c>
      <c r="AU199" s="217" t="s">
        <v>149</v>
      </c>
      <c r="AY199" s="19" t="s">
        <v>140</v>
      </c>
      <c r="BE199" s="218">
        <f>IF(N199="základní",J199,0)</f>
        <v>0</v>
      </c>
      <c r="BF199" s="218">
        <f>IF(N199="snížená",J199,0)</f>
        <v>0</v>
      </c>
      <c r="BG199" s="218">
        <f>IF(N199="zákl. přenesená",J199,0)</f>
        <v>0</v>
      </c>
      <c r="BH199" s="218">
        <f>IF(N199="sníž. přenesená",J199,0)</f>
        <v>0</v>
      </c>
      <c r="BI199" s="218">
        <f>IF(N199="nulová",J199,0)</f>
        <v>0</v>
      </c>
      <c r="BJ199" s="19" t="s">
        <v>149</v>
      </c>
      <c r="BK199" s="218">
        <f>ROUND(I199*H199,2)</f>
        <v>0</v>
      </c>
      <c r="BL199" s="19" t="s">
        <v>148</v>
      </c>
      <c r="BM199" s="217" t="s">
        <v>287</v>
      </c>
    </row>
    <row r="200" s="2" customFormat="1">
      <c r="A200" s="40"/>
      <c r="B200" s="41"/>
      <c r="C200" s="42"/>
      <c r="D200" s="219" t="s">
        <v>151</v>
      </c>
      <c r="E200" s="42"/>
      <c r="F200" s="220" t="s">
        <v>288</v>
      </c>
      <c r="G200" s="42"/>
      <c r="H200" s="42"/>
      <c r="I200" s="221"/>
      <c r="J200" s="42"/>
      <c r="K200" s="42"/>
      <c r="L200" s="46"/>
      <c r="M200" s="222"/>
      <c r="N200" s="223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151</v>
      </c>
      <c r="AU200" s="19" t="s">
        <v>149</v>
      </c>
    </row>
    <row r="201" s="2" customFormat="1">
      <c r="A201" s="40"/>
      <c r="B201" s="41"/>
      <c r="C201" s="42"/>
      <c r="D201" s="224" t="s">
        <v>153</v>
      </c>
      <c r="E201" s="42"/>
      <c r="F201" s="225" t="s">
        <v>289</v>
      </c>
      <c r="G201" s="42"/>
      <c r="H201" s="42"/>
      <c r="I201" s="221"/>
      <c r="J201" s="42"/>
      <c r="K201" s="42"/>
      <c r="L201" s="46"/>
      <c r="M201" s="222"/>
      <c r="N201" s="223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153</v>
      </c>
      <c r="AU201" s="19" t="s">
        <v>149</v>
      </c>
    </row>
    <row r="202" s="13" customFormat="1">
      <c r="A202" s="13"/>
      <c r="B202" s="226"/>
      <c r="C202" s="227"/>
      <c r="D202" s="219" t="s">
        <v>155</v>
      </c>
      <c r="E202" s="228" t="s">
        <v>19</v>
      </c>
      <c r="F202" s="229" t="s">
        <v>290</v>
      </c>
      <c r="G202" s="227"/>
      <c r="H202" s="230">
        <v>0.59999999999999998</v>
      </c>
      <c r="I202" s="231"/>
      <c r="J202" s="227"/>
      <c r="K202" s="227"/>
      <c r="L202" s="232"/>
      <c r="M202" s="233"/>
      <c r="N202" s="234"/>
      <c r="O202" s="234"/>
      <c r="P202" s="234"/>
      <c r="Q202" s="234"/>
      <c r="R202" s="234"/>
      <c r="S202" s="234"/>
      <c r="T202" s="23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6" t="s">
        <v>155</v>
      </c>
      <c r="AU202" s="236" t="s">
        <v>149</v>
      </c>
      <c r="AV202" s="13" t="s">
        <v>149</v>
      </c>
      <c r="AW202" s="13" t="s">
        <v>32</v>
      </c>
      <c r="AX202" s="13" t="s">
        <v>78</v>
      </c>
      <c r="AY202" s="236" t="s">
        <v>140</v>
      </c>
    </row>
    <row r="203" s="2" customFormat="1" ht="21.75" customHeight="1">
      <c r="A203" s="40"/>
      <c r="B203" s="41"/>
      <c r="C203" s="206" t="s">
        <v>291</v>
      </c>
      <c r="D203" s="206" t="s">
        <v>143</v>
      </c>
      <c r="E203" s="207" t="s">
        <v>292</v>
      </c>
      <c r="F203" s="208" t="s">
        <v>293</v>
      </c>
      <c r="G203" s="209" t="s">
        <v>146</v>
      </c>
      <c r="H203" s="210">
        <v>1.8600000000000001</v>
      </c>
      <c r="I203" s="211"/>
      <c r="J203" s="212">
        <f>ROUND(I203*H203,2)</f>
        <v>0</v>
      </c>
      <c r="K203" s="208" t="s">
        <v>147</v>
      </c>
      <c r="L203" s="46"/>
      <c r="M203" s="213" t="s">
        <v>19</v>
      </c>
      <c r="N203" s="214" t="s">
        <v>42</v>
      </c>
      <c r="O203" s="86"/>
      <c r="P203" s="215">
        <f>O203*H203</f>
        <v>0</v>
      </c>
      <c r="Q203" s="215">
        <v>0</v>
      </c>
      <c r="R203" s="215">
        <f>Q203*H203</f>
        <v>0</v>
      </c>
      <c r="S203" s="215">
        <v>0.050000000000000003</v>
      </c>
      <c r="T203" s="216">
        <f>S203*H203</f>
        <v>0.093000000000000013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17" t="s">
        <v>148</v>
      </c>
      <c r="AT203" s="217" t="s">
        <v>143</v>
      </c>
      <c r="AU203" s="217" t="s">
        <v>149</v>
      </c>
      <c r="AY203" s="19" t="s">
        <v>140</v>
      </c>
      <c r="BE203" s="218">
        <f>IF(N203="základní",J203,0)</f>
        <v>0</v>
      </c>
      <c r="BF203" s="218">
        <f>IF(N203="snížená",J203,0)</f>
        <v>0</v>
      </c>
      <c r="BG203" s="218">
        <f>IF(N203="zákl. přenesená",J203,0)</f>
        <v>0</v>
      </c>
      <c r="BH203" s="218">
        <f>IF(N203="sníž. přenesená",J203,0)</f>
        <v>0</v>
      </c>
      <c r="BI203" s="218">
        <f>IF(N203="nulová",J203,0)</f>
        <v>0</v>
      </c>
      <c r="BJ203" s="19" t="s">
        <v>149</v>
      </c>
      <c r="BK203" s="218">
        <f>ROUND(I203*H203,2)</f>
        <v>0</v>
      </c>
      <c r="BL203" s="19" t="s">
        <v>148</v>
      </c>
      <c r="BM203" s="217" t="s">
        <v>294</v>
      </c>
    </row>
    <row r="204" s="2" customFormat="1">
      <c r="A204" s="40"/>
      <c r="B204" s="41"/>
      <c r="C204" s="42"/>
      <c r="D204" s="219" t="s">
        <v>151</v>
      </c>
      <c r="E204" s="42"/>
      <c r="F204" s="220" t="s">
        <v>295</v>
      </c>
      <c r="G204" s="42"/>
      <c r="H204" s="42"/>
      <c r="I204" s="221"/>
      <c r="J204" s="42"/>
      <c r="K204" s="42"/>
      <c r="L204" s="46"/>
      <c r="M204" s="222"/>
      <c r="N204" s="223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151</v>
      </c>
      <c r="AU204" s="19" t="s">
        <v>149</v>
      </c>
    </row>
    <row r="205" s="2" customFormat="1">
      <c r="A205" s="40"/>
      <c r="B205" s="41"/>
      <c r="C205" s="42"/>
      <c r="D205" s="224" t="s">
        <v>153</v>
      </c>
      <c r="E205" s="42"/>
      <c r="F205" s="225" t="s">
        <v>296</v>
      </c>
      <c r="G205" s="42"/>
      <c r="H205" s="42"/>
      <c r="I205" s="221"/>
      <c r="J205" s="42"/>
      <c r="K205" s="42"/>
      <c r="L205" s="46"/>
      <c r="M205" s="222"/>
      <c r="N205" s="223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153</v>
      </c>
      <c r="AU205" s="19" t="s">
        <v>149</v>
      </c>
    </row>
    <row r="206" s="13" customFormat="1">
      <c r="A206" s="13"/>
      <c r="B206" s="226"/>
      <c r="C206" s="227"/>
      <c r="D206" s="219" t="s">
        <v>155</v>
      </c>
      <c r="E206" s="228" t="s">
        <v>19</v>
      </c>
      <c r="F206" s="229" t="s">
        <v>204</v>
      </c>
      <c r="G206" s="227"/>
      <c r="H206" s="230">
        <v>1.5</v>
      </c>
      <c r="I206" s="231"/>
      <c r="J206" s="227"/>
      <c r="K206" s="227"/>
      <c r="L206" s="232"/>
      <c r="M206" s="233"/>
      <c r="N206" s="234"/>
      <c r="O206" s="234"/>
      <c r="P206" s="234"/>
      <c r="Q206" s="234"/>
      <c r="R206" s="234"/>
      <c r="S206" s="234"/>
      <c r="T206" s="23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6" t="s">
        <v>155</v>
      </c>
      <c r="AU206" s="236" t="s">
        <v>149</v>
      </c>
      <c r="AV206" s="13" t="s">
        <v>149</v>
      </c>
      <c r="AW206" s="13" t="s">
        <v>32</v>
      </c>
      <c r="AX206" s="13" t="s">
        <v>70</v>
      </c>
      <c r="AY206" s="236" t="s">
        <v>140</v>
      </c>
    </row>
    <row r="207" s="13" customFormat="1">
      <c r="A207" s="13"/>
      <c r="B207" s="226"/>
      <c r="C207" s="227"/>
      <c r="D207" s="219" t="s">
        <v>155</v>
      </c>
      <c r="E207" s="228" t="s">
        <v>19</v>
      </c>
      <c r="F207" s="229" t="s">
        <v>205</v>
      </c>
      <c r="G207" s="227"/>
      <c r="H207" s="230">
        <v>0.23999999999999999</v>
      </c>
      <c r="I207" s="231"/>
      <c r="J207" s="227"/>
      <c r="K207" s="227"/>
      <c r="L207" s="232"/>
      <c r="M207" s="233"/>
      <c r="N207" s="234"/>
      <c r="O207" s="234"/>
      <c r="P207" s="234"/>
      <c r="Q207" s="234"/>
      <c r="R207" s="234"/>
      <c r="S207" s="234"/>
      <c r="T207" s="235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6" t="s">
        <v>155</v>
      </c>
      <c r="AU207" s="236" t="s">
        <v>149</v>
      </c>
      <c r="AV207" s="13" t="s">
        <v>149</v>
      </c>
      <c r="AW207" s="13" t="s">
        <v>32</v>
      </c>
      <c r="AX207" s="13" t="s">
        <v>70</v>
      </c>
      <c r="AY207" s="236" t="s">
        <v>140</v>
      </c>
    </row>
    <row r="208" s="13" customFormat="1">
      <c r="A208" s="13"/>
      <c r="B208" s="226"/>
      <c r="C208" s="227"/>
      <c r="D208" s="219" t="s">
        <v>155</v>
      </c>
      <c r="E208" s="228" t="s">
        <v>19</v>
      </c>
      <c r="F208" s="229" t="s">
        <v>206</v>
      </c>
      <c r="G208" s="227"/>
      <c r="H208" s="230">
        <v>0.12</v>
      </c>
      <c r="I208" s="231"/>
      <c r="J208" s="227"/>
      <c r="K208" s="227"/>
      <c r="L208" s="232"/>
      <c r="M208" s="233"/>
      <c r="N208" s="234"/>
      <c r="O208" s="234"/>
      <c r="P208" s="234"/>
      <c r="Q208" s="234"/>
      <c r="R208" s="234"/>
      <c r="S208" s="234"/>
      <c r="T208" s="235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6" t="s">
        <v>155</v>
      </c>
      <c r="AU208" s="236" t="s">
        <v>149</v>
      </c>
      <c r="AV208" s="13" t="s">
        <v>149</v>
      </c>
      <c r="AW208" s="13" t="s">
        <v>32</v>
      </c>
      <c r="AX208" s="13" t="s">
        <v>70</v>
      </c>
      <c r="AY208" s="236" t="s">
        <v>140</v>
      </c>
    </row>
    <row r="209" s="14" customFormat="1">
      <c r="A209" s="14"/>
      <c r="B209" s="237"/>
      <c r="C209" s="238"/>
      <c r="D209" s="219" t="s">
        <v>155</v>
      </c>
      <c r="E209" s="239" t="s">
        <v>19</v>
      </c>
      <c r="F209" s="240" t="s">
        <v>172</v>
      </c>
      <c r="G209" s="238"/>
      <c r="H209" s="241">
        <v>1.8599999999999999</v>
      </c>
      <c r="I209" s="242"/>
      <c r="J209" s="238"/>
      <c r="K209" s="238"/>
      <c r="L209" s="243"/>
      <c r="M209" s="244"/>
      <c r="N209" s="245"/>
      <c r="O209" s="245"/>
      <c r="P209" s="245"/>
      <c r="Q209" s="245"/>
      <c r="R209" s="245"/>
      <c r="S209" s="245"/>
      <c r="T209" s="246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7" t="s">
        <v>155</v>
      </c>
      <c r="AU209" s="247" t="s">
        <v>149</v>
      </c>
      <c r="AV209" s="14" t="s">
        <v>148</v>
      </c>
      <c r="AW209" s="14" t="s">
        <v>32</v>
      </c>
      <c r="AX209" s="14" t="s">
        <v>78</v>
      </c>
      <c r="AY209" s="247" t="s">
        <v>140</v>
      </c>
    </row>
    <row r="210" s="2" customFormat="1" ht="21.75" customHeight="1">
      <c r="A210" s="40"/>
      <c r="B210" s="41"/>
      <c r="C210" s="206" t="s">
        <v>297</v>
      </c>
      <c r="D210" s="206" t="s">
        <v>143</v>
      </c>
      <c r="E210" s="207" t="s">
        <v>298</v>
      </c>
      <c r="F210" s="208" t="s">
        <v>299</v>
      </c>
      <c r="G210" s="209" t="s">
        <v>146</v>
      </c>
      <c r="H210" s="210">
        <v>3.48</v>
      </c>
      <c r="I210" s="211"/>
      <c r="J210" s="212">
        <f>ROUND(I210*H210,2)</f>
        <v>0</v>
      </c>
      <c r="K210" s="208" t="s">
        <v>147</v>
      </c>
      <c r="L210" s="46"/>
      <c r="M210" s="213" t="s">
        <v>19</v>
      </c>
      <c r="N210" s="214" t="s">
        <v>42</v>
      </c>
      <c r="O210" s="86"/>
      <c r="P210" s="215">
        <f>O210*H210</f>
        <v>0</v>
      </c>
      <c r="Q210" s="215">
        <v>0</v>
      </c>
      <c r="R210" s="215">
        <f>Q210*H210</f>
        <v>0</v>
      </c>
      <c r="S210" s="215">
        <v>0.045999999999999999</v>
      </c>
      <c r="T210" s="216">
        <f>S210*H210</f>
        <v>0.16008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17" t="s">
        <v>148</v>
      </c>
      <c r="AT210" s="217" t="s">
        <v>143</v>
      </c>
      <c r="AU210" s="217" t="s">
        <v>149</v>
      </c>
      <c r="AY210" s="19" t="s">
        <v>140</v>
      </c>
      <c r="BE210" s="218">
        <f>IF(N210="základní",J210,0)</f>
        <v>0</v>
      </c>
      <c r="BF210" s="218">
        <f>IF(N210="snížená",J210,0)</f>
        <v>0</v>
      </c>
      <c r="BG210" s="218">
        <f>IF(N210="zákl. přenesená",J210,0)</f>
        <v>0</v>
      </c>
      <c r="BH210" s="218">
        <f>IF(N210="sníž. přenesená",J210,0)</f>
        <v>0</v>
      </c>
      <c r="BI210" s="218">
        <f>IF(N210="nulová",J210,0)</f>
        <v>0</v>
      </c>
      <c r="BJ210" s="19" t="s">
        <v>149</v>
      </c>
      <c r="BK210" s="218">
        <f>ROUND(I210*H210,2)</f>
        <v>0</v>
      </c>
      <c r="BL210" s="19" t="s">
        <v>148</v>
      </c>
      <c r="BM210" s="217" t="s">
        <v>300</v>
      </c>
    </row>
    <row r="211" s="2" customFormat="1">
      <c r="A211" s="40"/>
      <c r="B211" s="41"/>
      <c r="C211" s="42"/>
      <c r="D211" s="219" t="s">
        <v>151</v>
      </c>
      <c r="E211" s="42"/>
      <c r="F211" s="220" t="s">
        <v>301</v>
      </c>
      <c r="G211" s="42"/>
      <c r="H211" s="42"/>
      <c r="I211" s="221"/>
      <c r="J211" s="42"/>
      <c r="K211" s="42"/>
      <c r="L211" s="46"/>
      <c r="M211" s="222"/>
      <c r="N211" s="223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151</v>
      </c>
      <c r="AU211" s="19" t="s">
        <v>149</v>
      </c>
    </row>
    <row r="212" s="2" customFormat="1">
      <c r="A212" s="40"/>
      <c r="B212" s="41"/>
      <c r="C212" s="42"/>
      <c r="D212" s="224" t="s">
        <v>153</v>
      </c>
      <c r="E212" s="42"/>
      <c r="F212" s="225" t="s">
        <v>302</v>
      </c>
      <c r="G212" s="42"/>
      <c r="H212" s="42"/>
      <c r="I212" s="221"/>
      <c r="J212" s="42"/>
      <c r="K212" s="42"/>
      <c r="L212" s="46"/>
      <c r="M212" s="222"/>
      <c r="N212" s="223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153</v>
      </c>
      <c r="AU212" s="19" t="s">
        <v>149</v>
      </c>
    </row>
    <row r="213" s="13" customFormat="1">
      <c r="A213" s="13"/>
      <c r="B213" s="226"/>
      <c r="C213" s="227"/>
      <c r="D213" s="219" t="s">
        <v>155</v>
      </c>
      <c r="E213" s="228" t="s">
        <v>19</v>
      </c>
      <c r="F213" s="229" t="s">
        <v>201</v>
      </c>
      <c r="G213" s="227"/>
      <c r="H213" s="230">
        <v>3</v>
      </c>
      <c r="I213" s="231"/>
      <c r="J213" s="227"/>
      <c r="K213" s="227"/>
      <c r="L213" s="232"/>
      <c r="M213" s="233"/>
      <c r="N213" s="234"/>
      <c r="O213" s="234"/>
      <c r="P213" s="234"/>
      <c r="Q213" s="234"/>
      <c r="R213" s="234"/>
      <c r="S213" s="234"/>
      <c r="T213" s="235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6" t="s">
        <v>155</v>
      </c>
      <c r="AU213" s="236" t="s">
        <v>149</v>
      </c>
      <c r="AV213" s="13" t="s">
        <v>149</v>
      </c>
      <c r="AW213" s="13" t="s">
        <v>32</v>
      </c>
      <c r="AX213" s="13" t="s">
        <v>70</v>
      </c>
      <c r="AY213" s="236" t="s">
        <v>140</v>
      </c>
    </row>
    <row r="214" s="13" customFormat="1">
      <c r="A214" s="13"/>
      <c r="B214" s="226"/>
      <c r="C214" s="227"/>
      <c r="D214" s="219" t="s">
        <v>155</v>
      </c>
      <c r="E214" s="228" t="s">
        <v>19</v>
      </c>
      <c r="F214" s="229" t="s">
        <v>202</v>
      </c>
      <c r="G214" s="227"/>
      <c r="H214" s="230">
        <v>0.23999999999999999</v>
      </c>
      <c r="I214" s="231"/>
      <c r="J214" s="227"/>
      <c r="K214" s="227"/>
      <c r="L214" s="232"/>
      <c r="M214" s="233"/>
      <c r="N214" s="234"/>
      <c r="O214" s="234"/>
      <c r="P214" s="234"/>
      <c r="Q214" s="234"/>
      <c r="R214" s="234"/>
      <c r="S214" s="234"/>
      <c r="T214" s="235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6" t="s">
        <v>155</v>
      </c>
      <c r="AU214" s="236" t="s">
        <v>149</v>
      </c>
      <c r="AV214" s="13" t="s">
        <v>149</v>
      </c>
      <c r="AW214" s="13" t="s">
        <v>32</v>
      </c>
      <c r="AX214" s="13" t="s">
        <v>70</v>
      </c>
      <c r="AY214" s="236" t="s">
        <v>140</v>
      </c>
    </row>
    <row r="215" s="13" customFormat="1">
      <c r="A215" s="13"/>
      <c r="B215" s="226"/>
      <c r="C215" s="227"/>
      <c r="D215" s="219" t="s">
        <v>155</v>
      </c>
      <c r="E215" s="228" t="s">
        <v>19</v>
      </c>
      <c r="F215" s="229" t="s">
        <v>203</v>
      </c>
      <c r="G215" s="227"/>
      <c r="H215" s="230">
        <v>0.23999999999999999</v>
      </c>
      <c r="I215" s="231"/>
      <c r="J215" s="227"/>
      <c r="K215" s="227"/>
      <c r="L215" s="232"/>
      <c r="M215" s="233"/>
      <c r="N215" s="234"/>
      <c r="O215" s="234"/>
      <c r="P215" s="234"/>
      <c r="Q215" s="234"/>
      <c r="R215" s="234"/>
      <c r="S215" s="234"/>
      <c r="T215" s="235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6" t="s">
        <v>155</v>
      </c>
      <c r="AU215" s="236" t="s">
        <v>149</v>
      </c>
      <c r="AV215" s="13" t="s">
        <v>149</v>
      </c>
      <c r="AW215" s="13" t="s">
        <v>32</v>
      </c>
      <c r="AX215" s="13" t="s">
        <v>70</v>
      </c>
      <c r="AY215" s="236" t="s">
        <v>140</v>
      </c>
    </row>
    <row r="216" s="14" customFormat="1">
      <c r="A216" s="14"/>
      <c r="B216" s="237"/>
      <c r="C216" s="238"/>
      <c r="D216" s="219" t="s">
        <v>155</v>
      </c>
      <c r="E216" s="239" t="s">
        <v>19</v>
      </c>
      <c r="F216" s="240" t="s">
        <v>172</v>
      </c>
      <c r="G216" s="238"/>
      <c r="H216" s="241">
        <v>3.4800000000000004</v>
      </c>
      <c r="I216" s="242"/>
      <c r="J216" s="238"/>
      <c r="K216" s="238"/>
      <c r="L216" s="243"/>
      <c r="M216" s="244"/>
      <c r="N216" s="245"/>
      <c r="O216" s="245"/>
      <c r="P216" s="245"/>
      <c r="Q216" s="245"/>
      <c r="R216" s="245"/>
      <c r="S216" s="245"/>
      <c r="T216" s="246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7" t="s">
        <v>155</v>
      </c>
      <c r="AU216" s="247" t="s">
        <v>149</v>
      </c>
      <c r="AV216" s="14" t="s">
        <v>148</v>
      </c>
      <c r="AW216" s="14" t="s">
        <v>32</v>
      </c>
      <c r="AX216" s="14" t="s">
        <v>78</v>
      </c>
      <c r="AY216" s="247" t="s">
        <v>140</v>
      </c>
    </row>
    <row r="217" s="12" customFormat="1" ht="22.8" customHeight="1">
      <c r="A217" s="12"/>
      <c r="B217" s="190"/>
      <c r="C217" s="191"/>
      <c r="D217" s="192" t="s">
        <v>69</v>
      </c>
      <c r="E217" s="204" t="s">
        <v>303</v>
      </c>
      <c r="F217" s="204" t="s">
        <v>304</v>
      </c>
      <c r="G217" s="191"/>
      <c r="H217" s="191"/>
      <c r="I217" s="194"/>
      <c r="J217" s="205">
        <f>BK217</f>
        <v>0</v>
      </c>
      <c r="K217" s="191"/>
      <c r="L217" s="196"/>
      <c r="M217" s="197"/>
      <c r="N217" s="198"/>
      <c r="O217" s="198"/>
      <c r="P217" s="199">
        <f>SUM(P218:P230)</f>
        <v>0</v>
      </c>
      <c r="Q217" s="198"/>
      <c r="R217" s="199">
        <f>SUM(R218:R230)</f>
        <v>0</v>
      </c>
      <c r="S217" s="198"/>
      <c r="T217" s="200">
        <f>SUM(T218:T230)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01" t="s">
        <v>78</v>
      </c>
      <c r="AT217" s="202" t="s">
        <v>69</v>
      </c>
      <c r="AU217" s="202" t="s">
        <v>78</v>
      </c>
      <c r="AY217" s="201" t="s">
        <v>140</v>
      </c>
      <c r="BK217" s="203">
        <f>SUM(BK218:BK230)</f>
        <v>0</v>
      </c>
    </row>
    <row r="218" s="2" customFormat="1" ht="16.5" customHeight="1">
      <c r="A218" s="40"/>
      <c r="B218" s="41"/>
      <c r="C218" s="206" t="s">
        <v>305</v>
      </c>
      <c r="D218" s="206" t="s">
        <v>143</v>
      </c>
      <c r="E218" s="207" t="s">
        <v>306</v>
      </c>
      <c r="F218" s="208" t="s">
        <v>307</v>
      </c>
      <c r="G218" s="209" t="s">
        <v>308</v>
      </c>
      <c r="H218" s="210">
        <v>3.3500000000000001</v>
      </c>
      <c r="I218" s="211"/>
      <c r="J218" s="212">
        <f>ROUND(I218*H218,2)</f>
        <v>0</v>
      </c>
      <c r="K218" s="208" t="s">
        <v>147</v>
      </c>
      <c r="L218" s="46"/>
      <c r="M218" s="213" t="s">
        <v>19</v>
      </c>
      <c r="N218" s="214" t="s">
        <v>42</v>
      </c>
      <c r="O218" s="86"/>
      <c r="P218" s="215">
        <f>O218*H218</f>
        <v>0</v>
      </c>
      <c r="Q218" s="215">
        <v>0</v>
      </c>
      <c r="R218" s="215">
        <f>Q218*H218</f>
        <v>0</v>
      </c>
      <c r="S218" s="215">
        <v>0</v>
      </c>
      <c r="T218" s="216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17" t="s">
        <v>148</v>
      </c>
      <c r="AT218" s="217" t="s">
        <v>143</v>
      </c>
      <c r="AU218" s="217" t="s">
        <v>149</v>
      </c>
      <c r="AY218" s="19" t="s">
        <v>140</v>
      </c>
      <c r="BE218" s="218">
        <f>IF(N218="základní",J218,0)</f>
        <v>0</v>
      </c>
      <c r="BF218" s="218">
        <f>IF(N218="snížená",J218,0)</f>
        <v>0</v>
      </c>
      <c r="BG218" s="218">
        <f>IF(N218="zákl. přenesená",J218,0)</f>
        <v>0</v>
      </c>
      <c r="BH218" s="218">
        <f>IF(N218="sníž. přenesená",J218,0)</f>
        <v>0</v>
      </c>
      <c r="BI218" s="218">
        <f>IF(N218="nulová",J218,0)</f>
        <v>0</v>
      </c>
      <c r="BJ218" s="19" t="s">
        <v>149</v>
      </c>
      <c r="BK218" s="218">
        <f>ROUND(I218*H218,2)</f>
        <v>0</v>
      </c>
      <c r="BL218" s="19" t="s">
        <v>148</v>
      </c>
      <c r="BM218" s="217" t="s">
        <v>309</v>
      </c>
    </row>
    <row r="219" s="2" customFormat="1">
      <c r="A219" s="40"/>
      <c r="B219" s="41"/>
      <c r="C219" s="42"/>
      <c r="D219" s="219" t="s">
        <v>151</v>
      </c>
      <c r="E219" s="42"/>
      <c r="F219" s="220" t="s">
        <v>310</v>
      </c>
      <c r="G219" s="42"/>
      <c r="H219" s="42"/>
      <c r="I219" s="221"/>
      <c r="J219" s="42"/>
      <c r="K219" s="42"/>
      <c r="L219" s="46"/>
      <c r="M219" s="222"/>
      <c r="N219" s="223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151</v>
      </c>
      <c r="AU219" s="19" t="s">
        <v>149</v>
      </c>
    </row>
    <row r="220" s="2" customFormat="1">
      <c r="A220" s="40"/>
      <c r="B220" s="41"/>
      <c r="C220" s="42"/>
      <c r="D220" s="224" t="s">
        <v>153</v>
      </c>
      <c r="E220" s="42"/>
      <c r="F220" s="225" t="s">
        <v>311</v>
      </c>
      <c r="G220" s="42"/>
      <c r="H220" s="42"/>
      <c r="I220" s="221"/>
      <c r="J220" s="42"/>
      <c r="K220" s="42"/>
      <c r="L220" s="46"/>
      <c r="M220" s="222"/>
      <c r="N220" s="223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153</v>
      </c>
      <c r="AU220" s="19" t="s">
        <v>149</v>
      </c>
    </row>
    <row r="221" s="2" customFormat="1" ht="16.5" customHeight="1">
      <c r="A221" s="40"/>
      <c r="B221" s="41"/>
      <c r="C221" s="206" t="s">
        <v>312</v>
      </c>
      <c r="D221" s="206" t="s">
        <v>143</v>
      </c>
      <c r="E221" s="207" t="s">
        <v>313</v>
      </c>
      <c r="F221" s="208" t="s">
        <v>314</v>
      </c>
      <c r="G221" s="209" t="s">
        <v>308</v>
      </c>
      <c r="H221" s="210">
        <v>3.3500000000000001</v>
      </c>
      <c r="I221" s="211"/>
      <c r="J221" s="212">
        <f>ROUND(I221*H221,2)</f>
        <v>0</v>
      </c>
      <c r="K221" s="208" t="s">
        <v>147</v>
      </c>
      <c r="L221" s="46"/>
      <c r="M221" s="213" t="s">
        <v>19</v>
      </c>
      <c r="N221" s="214" t="s">
        <v>42</v>
      </c>
      <c r="O221" s="86"/>
      <c r="P221" s="215">
        <f>O221*H221</f>
        <v>0</v>
      </c>
      <c r="Q221" s="215">
        <v>0</v>
      </c>
      <c r="R221" s="215">
        <f>Q221*H221</f>
        <v>0</v>
      </c>
      <c r="S221" s="215">
        <v>0</v>
      </c>
      <c r="T221" s="216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17" t="s">
        <v>148</v>
      </c>
      <c r="AT221" s="217" t="s">
        <v>143</v>
      </c>
      <c r="AU221" s="217" t="s">
        <v>149</v>
      </c>
      <c r="AY221" s="19" t="s">
        <v>140</v>
      </c>
      <c r="BE221" s="218">
        <f>IF(N221="základní",J221,0)</f>
        <v>0</v>
      </c>
      <c r="BF221" s="218">
        <f>IF(N221="snížená",J221,0)</f>
        <v>0</v>
      </c>
      <c r="BG221" s="218">
        <f>IF(N221="zákl. přenesená",J221,0)</f>
        <v>0</v>
      </c>
      <c r="BH221" s="218">
        <f>IF(N221="sníž. přenesená",J221,0)</f>
        <v>0</v>
      </c>
      <c r="BI221" s="218">
        <f>IF(N221="nulová",J221,0)</f>
        <v>0</v>
      </c>
      <c r="BJ221" s="19" t="s">
        <v>149</v>
      </c>
      <c r="BK221" s="218">
        <f>ROUND(I221*H221,2)</f>
        <v>0</v>
      </c>
      <c r="BL221" s="19" t="s">
        <v>148</v>
      </c>
      <c r="BM221" s="217" t="s">
        <v>315</v>
      </c>
    </row>
    <row r="222" s="2" customFormat="1">
      <c r="A222" s="40"/>
      <c r="B222" s="41"/>
      <c r="C222" s="42"/>
      <c r="D222" s="219" t="s">
        <v>151</v>
      </c>
      <c r="E222" s="42"/>
      <c r="F222" s="220" t="s">
        <v>316</v>
      </c>
      <c r="G222" s="42"/>
      <c r="H222" s="42"/>
      <c r="I222" s="221"/>
      <c r="J222" s="42"/>
      <c r="K222" s="42"/>
      <c r="L222" s="46"/>
      <c r="M222" s="222"/>
      <c r="N222" s="223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151</v>
      </c>
      <c r="AU222" s="19" t="s">
        <v>149</v>
      </c>
    </row>
    <row r="223" s="2" customFormat="1">
      <c r="A223" s="40"/>
      <c r="B223" s="41"/>
      <c r="C223" s="42"/>
      <c r="D223" s="224" t="s">
        <v>153</v>
      </c>
      <c r="E223" s="42"/>
      <c r="F223" s="225" t="s">
        <v>317</v>
      </c>
      <c r="G223" s="42"/>
      <c r="H223" s="42"/>
      <c r="I223" s="221"/>
      <c r="J223" s="42"/>
      <c r="K223" s="42"/>
      <c r="L223" s="46"/>
      <c r="M223" s="222"/>
      <c r="N223" s="223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153</v>
      </c>
      <c r="AU223" s="19" t="s">
        <v>149</v>
      </c>
    </row>
    <row r="224" s="2" customFormat="1" ht="16.5" customHeight="1">
      <c r="A224" s="40"/>
      <c r="B224" s="41"/>
      <c r="C224" s="206" t="s">
        <v>7</v>
      </c>
      <c r="D224" s="206" t="s">
        <v>143</v>
      </c>
      <c r="E224" s="207" t="s">
        <v>318</v>
      </c>
      <c r="F224" s="208" t="s">
        <v>319</v>
      </c>
      <c r="G224" s="209" t="s">
        <v>308</v>
      </c>
      <c r="H224" s="210">
        <v>50.25</v>
      </c>
      <c r="I224" s="211"/>
      <c r="J224" s="212">
        <f>ROUND(I224*H224,2)</f>
        <v>0</v>
      </c>
      <c r="K224" s="208" t="s">
        <v>147</v>
      </c>
      <c r="L224" s="46"/>
      <c r="M224" s="213" t="s">
        <v>19</v>
      </c>
      <c r="N224" s="214" t="s">
        <v>42</v>
      </c>
      <c r="O224" s="86"/>
      <c r="P224" s="215">
        <f>O224*H224</f>
        <v>0</v>
      </c>
      <c r="Q224" s="215">
        <v>0</v>
      </c>
      <c r="R224" s="215">
        <f>Q224*H224</f>
        <v>0</v>
      </c>
      <c r="S224" s="215">
        <v>0</v>
      </c>
      <c r="T224" s="216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17" t="s">
        <v>148</v>
      </c>
      <c r="AT224" s="217" t="s">
        <v>143</v>
      </c>
      <c r="AU224" s="217" t="s">
        <v>149</v>
      </c>
      <c r="AY224" s="19" t="s">
        <v>140</v>
      </c>
      <c r="BE224" s="218">
        <f>IF(N224="základní",J224,0)</f>
        <v>0</v>
      </c>
      <c r="BF224" s="218">
        <f>IF(N224="snížená",J224,0)</f>
        <v>0</v>
      </c>
      <c r="BG224" s="218">
        <f>IF(N224="zákl. přenesená",J224,0)</f>
        <v>0</v>
      </c>
      <c r="BH224" s="218">
        <f>IF(N224="sníž. přenesená",J224,0)</f>
        <v>0</v>
      </c>
      <c r="BI224" s="218">
        <f>IF(N224="nulová",J224,0)</f>
        <v>0</v>
      </c>
      <c r="BJ224" s="19" t="s">
        <v>149</v>
      </c>
      <c r="BK224" s="218">
        <f>ROUND(I224*H224,2)</f>
        <v>0</v>
      </c>
      <c r="BL224" s="19" t="s">
        <v>148</v>
      </c>
      <c r="BM224" s="217" t="s">
        <v>320</v>
      </c>
    </row>
    <row r="225" s="2" customFormat="1">
      <c r="A225" s="40"/>
      <c r="B225" s="41"/>
      <c r="C225" s="42"/>
      <c r="D225" s="219" t="s">
        <v>151</v>
      </c>
      <c r="E225" s="42"/>
      <c r="F225" s="220" t="s">
        <v>321</v>
      </c>
      <c r="G225" s="42"/>
      <c r="H225" s="42"/>
      <c r="I225" s="221"/>
      <c r="J225" s="42"/>
      <c r="K225" s="42"/>
      <c r="L225" s="46"/>
      <c r="M225" s="222"/>
      <c r="N225" s="223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151</v>
      </c>
      <c r="AU225" s="19" t="s">
        <v>149</v>
      </c>
    </row>
    <row r="226" s="2" customFormat="1">
      <c r="A226" s="40"/>
      <c r="B226" s="41"/>
      <c r="C226" s="42"/>
      <c r="D226" s="224" t="s">
        <v>153</v>
      </c>
      <c r="E226" s="42"/>
      <c r="F226" s="225" t="s">
        <v>322</v>
      </c>
      <c r="G226" s="42"/>
      <c r="H226" s="42"/>
      <c r="I226" s="221"/>
      <c r="J226" s="42"/>
      <c r="K226" s="42"/>
      <c r="L226" s="46"/>
      <c r="M226" s="222"/>
      <c r="N226" s="223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153</v>
      </c>
      <c r="AU226" s="19" t="s">
        <v>149</v>
      </c>
    </row>
    <row r="227" s="13" customFormat="1">
      <c r="A227" s="13"/>
      <c r="B227" s="226"/>
      <c r="C227" s="227"/>
      <c r="D227" s="219" t="s">
        <v>155</v>
      </c>
      <c r="E227" s="227"/>
      <c r="F227" s="229" t="s">
        <v>323</v>
      </c>
      <c r="G227" s="227"/>
      <c r="H227" s="230">
        <v>50.25</v>
      </c>
      <c r="I227" s="231"/>
      <c r="J227" s="227"/>
      <c r="K227" s="227"/>
      <c r="L227" s="232"/>
      <c r="M227" s="233"/>
      <c r="N227" s="234"/>
      <c r="O227" s="234"/>
      <c r="P227" s="234"/>
      <c r="Q227" s="234"/>
      <c r="R227" s="234"/>
      <c r="S227" s="234"/>
      <c r="T227" s="235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6" t="s">
        <v>155</v>
      </c>
      <c r="AU227" s="236" t="s">
        <v>149</v>
      </c>
      <c r="AV227" s="13" t="s">
        <v>149</v>
      </c>
      <c r="AW227" s="13" t="s">
        <v>4</v>
      </c>
      <c r="AX227" s="13" t="s">
        <v>78</v>
      </c>
      <c r="AY227" s="236" t="s">
        <v>140</v>
      </c>
    </row>
    <row r="228" s="2" customFormat="1" ht="21.75" customHeight="1">
      <c r="A228" s="40"/>
      <c r="B228" s="41"/>
      <c r="C228" s="206" t="s">
        <v>324</v>
      </c>
      <c r="D228" s="206" t="s">
        <v>143</v>
      </c>
      <c r="E228" s="207" t="s">
        <v>325</v>
      </c>
      <c r="F228" s="208" t="s">
        <v>326</v>
      </c>
      <c r="G228" s="209" t="s">
        <v>308</v>
      </c>
      <c r="H228" s="210">
        <v>3.3500000000000001</v>
      </c>
      <c r="I228" s="211"/>
      <c r="J228" s="212">
        <f>ROUND(I228*H228,2)</f>
        <v>0</v>
      </c>
      <c r="K228" s="208" t="s">
        <v>147</v>
      </c>
      <c r="L228" s="46"/>
      <c r="M228" s="213" t="s">
        <v>19</v>
      </c>
      <c r="N228" s="214" t="s">
        <v>42</v>
      </c>
      <c r="O228" s="86"/>
      <c r="P228" s="215">
        <f>O228*H228</f>
        <v>0</v>
      </c>
      <c r="Q228" s="215">
        <v>0</v>
      </c>
      <c r="R228" s="215">
        <f>Q228*H228</f>
        <v>0</v>
      </c>
      <c r="S228" s="215">
        <v>0</v>
      </c>
      <c r="T228" s="216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17" t="s">
        <v>148</v>
      </c>
      <c r="AT228" s="217" t="s">
        <v>143</v>
      </c>
      <c r="AU228" s="217" t="s">
        <v>149</v>
      </c>
      <c r="AY228" s="19" t="s">
        <v>140</v>
      </c>
      <c r="BE228" s="218">
        <f>IF(N228="základní",J228,0)</f>
        <v>0</v>
      </c>
      <c r="BF228" s="218">
        <f>IF(N228="snížená",J228,0)</f>
        <v>0</v>
      </c>
      <c r="BG228" s="218">
        <f>IF(N228="zákl. přenesená",J228,0)</f>
        <v>0</v>
      </c>
      <c r="BH228" s="218">
        <f>IF(N228="sníž. přenesená",J228,0)</f>
        <v>0</v>
      </c>
      <c r="BI228" s="218">
        <f>IF(N228="nulová",J228,0)</f>
        <v>0</v>
      </c>
      <c r="BJ228" s="19" t="s">
        <v>149</v>
      </c>
      <c r="BK228" s="218">
        <f>ROUND(I228*H228,2)</f>
        <v>0</v>
      </c>
      <c r="BL228" s="19" t="s">
        <v>148</v>
      </c>
      <c r="BM228" s="217" t="s">
        <v>327</v>
      </c>
    </row>
    <row r="229" s="2" customFormat="1">
      <c r="A229" s="40"/>
      <c r="B229" s="41"/>
      <c r="C229" s="42"/>
      <c r="D229" s="219" t="s">
        <v>151</v>
      </c>
      <c r="E229" s="42"/>
      <c r="F229" s="220" t="s">
        <v>328</v>
      </c>
      <c r="G229" s="42"/>
      <c r="H229" s="42"/>
      <c r="I229" s="221"/>
      <c r="J229" s="42"/>
      <c r="K229" s="42"/>
      <c r="L229" s="46"/>
      <c r="M229" s="222"/>
      <c r="N229" s="223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151</v>
      </c>
      <c r="AU229" s="19" t="s">
        <v>149</v>
      </c>
    </row>
    <row r="230" s="2" customFormat="1">
      <c r="A230" s="40"/>
      <c r="B230" s="41"/>
      <c r="C230" s="42"/>
      <c r="D230" s="224" t="s">
        <v>153</v>
      </c>
      <c r="E230" s="42"/>
      <c r="F230" s="225" t="s">
        <v>329</v>
      </c>
      <c r="G230" s="42"/>
      <c r="H230" s="42"/>
      <c r="I230" s="221"/>
      <c r="J230" s="42"/>
      <c r="K230" s="42"/>
      <c r="L230" s="46"/>
      <c r="M230" s="222"/>
      <c r="N230" s="223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153</v>
      </c>
      <c r="AU230" s="19" t="s">
        <v>149</v>
      </c>
    </row>
    <row r="231" s="12" customFormat="1" ht="22.8" customHeight="1">
      <c r="A231" s="12"/>
      <c r="B231" s="190"/>
      <c r="C231" s="191"/>
      <c r="D231" s="192" t="s">
        <v>69</v>
      </c>
      <c r="E231" s="204" t="s">
        <v>330</v>
      </c>
      <c r="F231" s="204" t="s">
        <v>331</v>
      </c>
      <c r="G231" s="191"/>
      <c r="H231" s="191"/>
      <c r="I231" s="194"/>
      <c r="J231" s="205">
        <f>BK231</f>
        <v>0</v>
      </c>
      <c r="K231" s="191"/>
      <c r="L231" s="196"/>
      <c r="M231" s="197"/>
      <c r="N231" s="198"/>
      <c r="O231" s="198"/>
      <c r="P231" s="199">
        <f>SUM(P232:P234)</f>
        <v>0</v>
      </c>
      <c r="Q231" s="198"/>
      <c r="R231" s="199">
        <f>SUM(R232:R234)</f>
        <v>0</v>
      </c>
      <c r="S231" s="198"/>
      <c r="T231" s="200">
        <f>SUM(T232:T234)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01" t="s">
        <v>78</v>
      </c>
      <c r="AT231" s="202" t="s">
        <v>69</v>
      </c>
      <c r="AU231" s="202" t="s">
        <v>78</v>
      </c>
      <c r="AY231" s="201" t="s">
        <v>140</v>
      </c>
      <c r="BK231" s="203">
        <f>SUM(BK232:BK234)</f>
        <v>0</v>
      </c>
    </row>
    <row r="232" s="2" customFormat="1" ht="16.5" customHeight="1">
      <c r="A232" s="40"/>
      <c r="B232" s="41"/>
      <c r="C232" s="206" t="s">
        <v>332</v>
      </c>
      <c r="D232" s="206" t="s">
        <v>143</v>
      </c>
      <c r="E232" s="207" t="s">
        <v>333</v>
      </c>
      <c r="F232" s="208" t="s">
        <v>334</v>
      </c>
      <c r="G232" s="209" t="s">
        <v>308</v>
      </c>
      <c r="H232" s="210">
        <v>1.591</v>
      </c>
      <c r="I232" s="211"/>
      <c r="J232" s="212">
        <f>ROUND(I232*H232,2)</f>
        <v>0</v>
      </c>
      <c r="K232" s="208" t="s">
        <v>147</v>
      </c>
      <c r="L232" s="46"/>
      <c r="M232" s="213" t="s">
        <v>19</v>
      </c>
      <c r="N232" s="214" t="s">
        <v>42</v>
      </c>
      <c r="O232" s="86"/>
      <c r="P232" s="215">
        <f>O232*H232</f>
        <v>0</v>
      </c>
      <c r="Q232" s="215">
        <v>0</v>
      </c>
      <c r="R232" s="215">
        <f>Q232*H232</f>
        <v>0</v>
      </c>
      <c r="S232" s="215">
        <v>0</v>
      </c>
      <c r="T232" s="216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17" t="s">
        <v>148</v>
      </c>
      <c r="AT232" s="217" t="s">
        <v>143</v>
      </c>
      <c r="AU232" s="217" t="s">
        <v>149</v>
      </c>
      <c r="AY232" s="19" t="s">
        <v>140</v>
      </c>
      <c r="BE232" s="218">
        <f>IF(N232="základní",J232,0)</f>
        <v>0</v>
      </c>
      <c r="BF232" s="218">
        <f>IF(N232="snížená",J232,0)</f>
        <v>0</v>
      </c>
      <c r="BG232" s="218">
        <f>IF(N232="zákl. přenesená",J232,0)</f>
        <v>0</v>
      </c>
      <c r="BH232" s="218">
        <f>IF(N232="sníž. přenesená",J232,0)</f>
        <v>0</v>
      </c>
      <c r="BI232" s="218">
        <f>IF(N232="nulová",J232,0)</f>
        <v>0</v>
      </c>
      <c r="BJ232" s="19" t="s">
        <v>149</v>
      </c>
      <c r="BK232" s="218">
        <f>ROUND(I232*H232,2)</f>
        <v>0</v>
      </c>
      <c r="BL232" s="19" t="s">
        <v>148</v>
      </c>
      <c r="BM232" s="217" t="s">
        <v>335</v>
      </c>
    </row>
    <row r="233" s="2" customFormat="1">
      <c r="A233" s="40"/>
      <c r="B233" s="41"/>
      <c r="C233" s="42"/>
      <c r="D233" s="219" t="s">
        <v>151</v>
      </c>
      <c r="E233" s="42"/>
      <c r="F233" s="220" t="s">
        <v>336</v>
      </c>
      <c r="G233" s="42"/>
      <c r="H233" s="42"/>
      <c r="I233" s="221"/>
      <c r="J233" s="42"/>
      <c r="K233" s="42"/>
      <c r="L233" s="46"/>
      <c r="M233" s="222"/>
      <c r="N233" s="223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151</v>
      </c>
      <c r="AU233" s="19" t="s">
        <v>149</v>
      </c>
    </row>
    <row r="234" s="2" customFormat="1">
      <c r="A234" s="40"/>
      <c r="B234" s="41"/>
      <c r="C234" s="42"/>
      <c r="D234" s="224" t="s">
        <v>153</v>
      </c>
      <c r="E234" s="42"/>
      <c r="F234" s="225" t="s">
        <v>337</v>
      </c>
      <c r="G234" s="42"/>
      <c r="H234" s="42"/>
      <c r="I234" s="221"/>
      <c r="J234" s="42"/>
      <c r="K234" s="42"/>
      <c r="L234" s="46"/>
      <c r="M234" s="222"/>
      <c r="N234" s="223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153</v>
      </c>
      <c r="AU234" s="19" t="s">
        <v>149</v>
      </c>
    </row>
    <row r="235" s="12" customFormat="1" ht="25.92" customHeight="1">
      <c r="A235" s="12"/>
      <c r="B235" s="190"/>
      <c r="C235" s="191"/>
      <c r="D235" s="192" t="s">
        <v>69</v>
      </c>
      <c r="E235" s="193" t="s">
        <v>338</v>
      </c>
      <c r="F235" s="193" t="s">
        <v>339</v>
      </c>
      <c r="G235" s="191"/>
      <c r="H235" s="191"/>
      <c r="I235" s="194"/>
      <c r="J235" s="195">
        <f>BK235</f>
        <v>0</v>
      </c>
      <c r="K235" s="191"/>
      <c r="L235" s="196"/>
      <c r="M235" s="197"/>
      <c r="N235" s="198"/>
      <c r="O235" s="198"/>
      <c r="P235" s="199">
        <f>P236+P246+P310+P357+P409+P422+P455+P513+P556+P619+P681+P701</f>
        <v>0</v>
      </c>
      <c r="Q235" s="198"/>
      <c r="R235" s="199">
        <f>R236+R246+R310+R357+R409+R422+R455+R513+R556+R619+R681+R701</f>
        <v>3.6618424100000002</v>
      </c>
      <c r="S235" s="198"/>
      <c r="T235" s="200">
        <f>T236+T246+T310+T357+T409+T422+T455+T513+T556+T619+T681+T701</f>
        <v>2.0993300000000001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01" t="s">
        <v>149</v>
      </c>
      <c r="AT235" s="202" t="s">
        <v>69</v>
      </c>
      <c r="AU235" s="202" t="s">
        <v>70</v>
      </c>
      <c r="AY235" s="201" t="s">
        <v>140</v>
      </c>
      <c r="BK235" s="203">
        <f>BK236+BK246+BK310+BK357+BK409+BK422+BK455+BK513+BK556+BK619+BK681+BK701</f>
        <v>0</v>
      </c>
    </row>
    <row r="236" s="12" customFormat="1" ht="22.8" customHeight="1">
      <c r="A236" s="12"/>
      <c r="B236" s="190"/>
      <c r="C236" s="191"/>
      <c r="D236" s="192" t="s">
        <v>69</v>
      </c>
      <c r="E236" s="204" t="s">
        <v>340</v>
      </c>
      <c r="F236" s="204" t="s">
        <v>341</v>
      </c>
      <c r="G236" s="191"/>
      <c r="H236" s="191"/>
      <c r="I236" s="194"/>
      <c r="J236" s="205">
        <f>BK236</f>
        <v>0</v>
      </c>
      <c r="K236" s="191"/>
      <c r="L236" s="196"/>
      <c r="M236" s="197"/>
      <c r="N236" s="198"/>
      <c r="O236" s="198"/>
      <c r="P236" s="199">
        <f>SUM(P237:P245)</f>
        <v>0</v>
      </c>
      <c r="Q236" s="198"/>
      <c r="R236" s="199">
        <f>SUM(R237:R245)</f>
        <v>0.013470000000000001</v>
      </c>
      <c r="S236" s="198"/>
      <c r="T236" s="200">
        <f>SUM(T237:T245)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01" t="s">
        <v>149</v>
      </c>
      <c r="AT236" s="202" t="s">
        <v>69</v>
      </c>
      <c r="AU236" s="202" t="s">
        <v>78</v>
      </c>
      <c r="AY236" s="201" t="s">
        <v>140</v>
      </c>
      <c r="BK236" s="203">
        <f>SUM(BK237:BK245)</f>
        <v>0</v>
      </c>
    </row>
    <row r="237" s="2" customFormat="1" ht="16.5" customHeight="1">
      <c r="A237" s="40"/>
      <c r="B237" s="41"/>
      <c r="C237" s="206" t="s">
        <v>342</v>
      </c>
      <c r="D237" s="206" t="s">
        <v>143</v>
      </c>
      <c r="E237" s="207" t="s">
        <v>343</v>
      </c>
      <c r="F237" s="208" t="s">
        <v>344</v>
      </c>
      <c r="G237" s="209" t="s">
        <v>146</v>
      </c>
      <c r="H237" s="210">
        <v>4.4900000000000002</v>
      </c>
      <c r="I237" s="211"/>
      <c r="J237" s="212">
        <f>ROUND(I237*H237,2)</f>
        <v>0</v>
      </c>
      <c r="K237" s="208" t="s">
        <v>147</v>
      </c>
      <c r="L237" s="46"/>
      <c r="M237" s="213" t="s">
        <v>19</v>
      </c>
      <c r="N237" s="214" t="s">
        <v>42</v>
      </c>
      <c r="O237" s="86"/>
      <c r="P237" s="215">
        <f>O237*H237</f>
        <v>0</v>
      </c>
      <c r="Q237" s="215">
        <v>0</v>
      </c>
      <c r="R237" s="215">
        <f>Q237*H237</f>
        <v>0</v>
      </c>
      <c r="S237" s="215">
        <v>0</v>
      </c>
      <c r="T237" s="216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17" t="s">
        <v>284</v>
      </c>
      <c r="AT237" s="217" t="s">
        <v>143</v>
      </c>
      <c r="AU237" s="217" t="s">
        <v>149</v>
      </c>
      <c r="AY237" s="19" t="s">
        <v>140</v>
      </c>
      <c r="BE237" s="218">
        <f>IF(N237="základní",J237,0)</f>
        <v>0</v>
      </c>
      <c r="BF237" s="218">
        <f>IF(N237="snížená",J237,0)</f>
        <v>0</v>
      </c>
      <c r="BG237" s="218">
        <f>IF(N237="zákl. přenesená",J237,0)</f>
        <v>0</v>
      </c>
      <c r="BH237" s="218">
        <f>IF(N237="sníž. přenesená",J237,0)</f>
        <v>0</v>
      </c>
      <c r="BI237" s="218">
        <f>IF(N237="nulová",J237,0)</f>
        <v>0</v>
      </c>
      <c r="BJ237" s="19" t="s">
        <v>149</v>
      </c>
      <c r="BK237" s="218">
        <f>ROUND(I237*H237,2)</f>
        <v>0</v>
      </c>
      <c r="BL237" s="19" t="s">
        <v>284</v>
      </c>
      <c r="BM237" s="217" t="s">
        <v>345</v>
      </c>
    </row>
    <row r="238" s="2" customFormat="1">
      <c r="A238" s="40"/>
      <c r="B238" s="41"/>
      <c r="C238" s="42"/>
      <c r="D238" s="219" t="s">
        <v>151</v>
      </c>
      <c r="E238" s="42"/>
      <c r="F238" s="220" t="s">
        <v>346</v>
      </c>
      <c r="G238" s="42"/>
      <c r="H238" s="42"/>
      <c r="I238" s="221"/>
      <c r="J238" s="42"/>
      <c r="K238" s="42"/>
      <c r="L238" s="46"/>
      <c r="M238" s="222"/>
      <c r="N238" s="223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151</v>
      </c>
      <c r="AU238" s="19" t="s">
        <v>149</v>
      </c>
    </row>
    <row r="239" s="2" customFormat="1">
      <c r="A239" s="40"/>
      <c r="B239" s="41"/>
      <c r="C239" s="42"/>
      <c r="D239" s="224" t="s">
        <v>153</v>
      </c>
      <c r="E239" s="42"/>
      <c r="F239" s="225" t="s">
        <v>347</v>
      </c>
      <c r="G239" s="42"/>
      <c r="H239" s="42"/>
      <c r="I239" s="221"/>
      <c r="J239" s="42"/>
      <c r="K239" s="42"/>
      <c r="L239" s="46"/>
      <c r="M239" s="222"/>
      <c r="N239" s="223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153</v>
      </c>
      <c r="AU239" s="19" t="s">
        <v>149</v>
      </c>
    </row>
    <row r="240" s="13" customFormat="1">
      <c r="A240" s="13"/>
      <c r="B240" s="226"/>
      <c r="C240" s="227"/>
      <c r="D240" s="219" t="s">
        <v>155</v>
      </c>
      <c r="E240" s="228" t="s">
        <v>19</v>
      </c>
      <c r="F240" s="229" t="s">
        <v>348</v>
      </c>
      <c r="G240" s="227"/>
      <c r="H240" s="230">
        <v>3.1600000000000001</v>
      </c>
      <c r="I240" s="231"/>
      <c r="J240" s="227"/>
      <c r="K240" s="227"/>
      <c r="L240" s="232"/>
      <c r="M240" s="233"/>
      <c r="N240" s="234"/>
      <c r="O240" s="234"/>
      <c r="P240" s="234"/>
      <c r="Q240" s="234"/>
      <c r="R240" s="234"/>
      <c r="S240" s="234"/>
      <c r="T240" s="235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6" t="s">
        <v>155</v>
      </c>
      <c r="AU240" s="236" t="s">
        <v>149</v>
      </c>
      <c r="AV240" s="13" t="s">
        <v>149</v>
      </c>
      <c r="AW240" s="13" t="s">
        <v>32</v>
      </c>
      <c r="AX240" s="13" t="s">
        <v>70</v>
      </c>
      <c r="AY240" s="236" t="s">
        <v>140</v>
      </c>
    </row>
    <row r="241" s="13" customFormat="1">
      <c r="A241" s="13"/>
      <c r="B241" s="226"/>
      <c r="C241" s="227"/>
      <c r="D241" s="219" t="s">
        <v>155</v>
      </c>
      <c r="E241" s="228" t="s">
        <v>19</v>
      </c>
      <c r="F241" s="229" t="s">
        <v>349</v>
      </c>
      <c r="G241" s="227"/>
      <c r="H241" s="230">
        <v>1.3300000000000001</v>
      </c>
      <c r="I241" s="231"/>
      <c r="J241" s="227"/>
      <c r="K241" s="227"/>
      <c r="L241" s="232"/>
      <c r="M241" s="233"/>
      <c r="N241" s="234"/>
      <c r="O241" s="234"/>
      <c r="P241" s="234"/>
      <c r="Q241" s="234"/>
      <c r="R241" s="234"/>
      <c r="S241" s="234"/>
      <c r="T241" s="235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6" t="s">
        <v>155</v>
      </c>
      <c r="AU241" s="236" t="s">
        <v>149</v>
      </c>
      <c r="AV241" s="13" t="s">
        <v>149</v>
      </c>
      <c r="AW241" s="13" t="s">
        <v>32</v>
      </c>
      <c r="AX241" s="13" t="s">
        <v>70</v>
      </c>
      <c r="AY241" s="236" t="s">
        <v>140</v>
      </c>
    </row>
    <row r="242" s="14" customFormat="1">
      <c r="A242" s="14"/>
      <c r="B242" s="237"/>
      <c r="C242" s="238"/>
      <c r="D242" s="219" t="s">
        <v>155</v>
      </c>
      <c r="E242" s="239" t="s">
        <v>19</v>
      </c>
      <c r="F242" s="240" t="s">
        <v>172</v>
      </c>
      <c r="G242" s="238"/>
      <c r="H242" s="241">
        <v>4.4900000000000002</v>
      </c>
      <c r="I242" s="242"/>
      <c r="J242" s="238"/>
      <c r="K242" s="238"/>
      <c r="L242" s="243"/>
      <c r="M242" s="244"/>
      <c r="N242" s="245"/>
      <c r="O242" s="245"/>
      <c r="P242" s="245"/>
      <c r="Q242" s="245"/>
      <c r="R242" s="245"/>
      <c r="S242" s="245"/>
      <c r="T242" s="246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7" t="s">
        <v>155</v>
      </c>
      <c r="AU242" s="247" t="s">
        <v>149</v>
      </c>
      <c r="AV242" s="14" t="s">
        <v>148</v>
      </c>
      <c r="AW242" s="14" t="s">
        <v>32</v>
      </c>
      <c r="AX242" s="14" t="s">
        <v>78</v>
      </c>
      <c r="AY242" s="247" t="s">
        <v>140</v>
      </c>
    </row>
    <row r="243" s="2" customFormat="1" ht="16.5" customHeight="1">
      <c r="A243" s="40"/>
      <c r="B243" s="41"/>
      <c r="C243" s="248" t="s">
        <v>350</v>
      </c>
      <c r="D243" s="248" t="s">
        <v>215</v>
      </c>
      <c r="E243" s="249" t="s">
        <v>351</v>
      </c>
      <c r="F243" s="250" t="s">
        <v>352</v>
      </c>
      <c r="G243" s="251" t="s">
        <v>353</v>
      </c>
      <c r="H243" s="252">
        <v>13.470000000000001</v>
      </c>
      <c r="I243" s="253"/>
      <c r="J243" s="254">
        <f>ROUND(I243*H243,2)</f>
        <v>0</v>
      </c>
      <c r="K243" s="250" t="s">
        <v>147</v>
      </c>
      <c r="L243" s="255"/>
      <c r="M243" s="256" t="s">
        <v>19</v>
      </c>
      <c r="N243" s="257" t="s">
        <v>42</v>
      </c>
      <c r="O243" s="86"/>
      <c r="P243" s="215">
        <f>O243*H243</f>
        <v>0</v>
      </c>
      <c r="Q243" s="215">
        <v>0.001</v>
      </c>
      <c r="R243" s="215">
        <f>Q243*H243</f>
        <v>0.013470000000000001</v>
      </c>
      <c r="S243" s="215">
        <v>0</v>
      </c>
      <c r="T243" s="216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17" t="s">
        <v>354</v>
      </c>
      <c r="AT243" s="217" t="s">
        <v>215</v>
      </c>
      <c r="AU243" s="217" t="s">
        <v>149</v>
      </c>
      <c r="AY243" s="19" t="s">
        <v>140</v>
      </c>
      <c r="BE243" s="218">
        <f>IF(N243="základní",J243,0)</f>
        <v>0</v>
      </c>
      <c r="BF243" s="218">
        <f>IF(N243="snížená",J243,0)</f>
        <v>0</v>
      </c>
      <c r="BG243" s="218">
        <f>IF(N243="zákl. přenesená",J243,0)</f>
        <v>0</v>
      </c>
      <c r="BH243" s="218">
        <f>IF(N243="sníž. přenesená",J243,0)</f>
        <v>0</v>
      </c>
      <c r="BI243" s="218">
        <f>IF(N243="nulová",J243,0)</f>
        <v>0</v>
      </c>
      <c r="BJ243" s="19" t="s">
        <v>149</v>
      </c>
      <c r="BK243" s="218">
        <f>ROUND(I243*H243,2)</f>
        <v>0</v>
      </c>
      <c r="BL243" s="19" t="s">
        <v>284</v>
      </c>
      <c r="BM243" s="217" t="s">
        <v>355</v>
      </c>
    </row>
    <row r="244" s="2" customFormat="1">
      <c r="A244" s="40"/>
      <c r="B244" s="41"/>
      <c r="C244" s="42"/>
      <c r="D244" s="219" t="s">
        <v>151</v>
      </c>
      <c r="E244" s="42"/>
      <c r="F244" s="220" t="s">
        <v>352</v>
      </c>
      <c r="G244" s="42"/>
      <c r="H244" s="42"/>
      <c r="I244" s="221"/>
      <c r="J244" s="42"/>
      <c r="K244" s="42"/>
      <c r="L244" s="46"/>
      <c r="M244" s="222"/>
      <c r="N244" s="223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151</v>
      </c>
      <c r="AU244" s="19" t="s">
        <v>149</v>
      </c>
    </row>
    <row r="245" s="13" customFormat="1">
      <c r="A245" s="13"/>
      <c r="B245" s="226"/>
      <c r="C245" s="227"/>
      <c r="D245" s="219" t="s">
        <v>155</v>
      </c>
      <c r="E245" s="228" t="s">
        <v>19</v>
      </c>
      <c r="F245" s="229" t="s">
        <v>356</v>
      </c>
      <c r="G245" s="227"/>
      <c r="H245" s="230">
        <v>13.470000000000001</v>
      </c>
      <c r="I245" s="231"/>
      <c r="J245" s="227"/>
      <c r="K245" s="227"/>
      <c r="L245" s="232"/>
      <c r="M245" s="233"/>
      <c r="N245" s="234"/>
      <c r="O245" s="234"/>
      <c r="P245" s="234"/>
      <c r="Q245" s="234"/>
      <c r="R245" s="234"/>
      <c r="S245" s="234"/>
      <c r="T245" s="235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6" t="s">
        <v>155</v>
      </c>
      <c r="AU245" s="236" t="s">
        <v>149</v>
      </c>
      <c r="AV245" s="13" t="s">
        <v>149</v>
      </c>
      <c r="AW245" s="13" t="s">
        <v>32</v>
      </c>
      <c r="AX245" s="13" t="s">
        <v>78</v>
      </c>
      <c r="AY245" s="236" t="s">
        <v>140</v>
      </c>
    </row>
    <row r="246" s="12" customFormat="1" ht="22.8" customHeight="1">
      <c r="A246" s="12"/>
      <c r="B246" s="190"/>
      <c r="C246" s="191"/>
      <c r="D246" s="192" t="s">
        <v>69</v>
      </c>
      <c r="E246" s="204" t="s">
        <v>357</v>
      </c>
      <c r="F246" s="204" t="s">
        <v>358</v>
      </c>
      <c r="G246" s="191"/>
      <c r="H246" s="191"/>
      <c r="I246" s="194"/>
      <c r="J246" s="205">
        <f>BK246</f>
        <v>0</v>
      </c>
      <c r="K246" s="191"/>
      <c r="L246" s="196"/>
      <c r="M246" s="197"/>
      <c r="N246" s="198"/>
      <c r="O246" s="198"/>
      <c r="P246" s="199">
        <f>SUM(P247:P309)</f>
        <v>0</v>
      </c>
      <c r="Q246" s="198"/>
      <c r="R246" s="199">
        <f>SUM(R247:R309)</f>
        <v>0.031847</v>
      </c>
      <c r="S246" s="198"/>
      <c r="T246" s="200">
        <f>SUM(T247:T309)</f>
        <v>0.29722399999999999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01" t="s">
        <v>149</v>
      </c>
      <c r="AT246" s="202" t="s">
        <v>69</v>
      </c>
      <c r="AU246" s="202" t="s">
        <v>78</v>
      </c>
      <c r="AY246" s="201" t="s">
        <v>140</v>
      </c>
      <c r="BK246" s="203">
        <f>SUM(BK247:BK309)</f>
        <v>0</v>
      </c>
    </row>
    <row r="247" s="2" customFormat="1" ht="16.5" customHeight="1">
      <c r="A247" s="40"/>
      <c r="B247" s="41"/>
      <c r="C247" s="206" t="s">
        <v>359</v>
      </c>
      <c r="D247" s="206" t="s">
        <v>143</v>
      </c>
      <c r="E247" s="207" t="s">
        <v>360</v>
      </c>
      <c r="F247" s="208" t="s">
        <v>361</v>
      </c>
      <c r="G247" s="209" t="s">
        <v>362</v>
      </c>
      <c r="H247" s="210">
        <v>4</v>
      </c>
      <c r="I247" s="211"/>
      <c r="J247" s="212">
        <f>ROUND(I247*H247,2)</f>
        <v>0</v>
      </c>
      <c r="K247" s="208" t="s">
        <v>147</v>
      </c>
      <c r="L247" s="46"/>
      <c r="M247" s="213" t="s">
        <v>19</v>
      </c>
      <c r="N247" s="214" t="s">
        <v>42</v>
      </c>
      <c r="O247" s="86"/>
      <c r="P247" s="215">
        <f>O247*H247</f>
        <v>0</v>
      </c>
      <c r="Q247" s="215">
        <v>0.00122</v>
      </c>
      <c r="R247" s="215">
        <f>Q247*H247</f>
        <v>0.0048799999999999998</v>
      </c>
      <c r="S247" s="215">
        <v>0.00081999999999999998</v>
      </c>
      <c r="T247" s="216">
        <f>S247*H247</f>
        <v>0.0032799999999999999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17" t="s">
        <v>284</v>
      </c>
      <c r="AT247" s="217" t="s">
        <v>143</v>
      </c>
      <c r="AU247" s="217" t="s">
        <v>149</v>
      </c>
      <c r="AY247" s="19" t="s">
        <v>140</v>
      </c>
      <c r="BE247" s="218">
        <f>IF(N247="základní",J247,0)</f>
        <v>0</v>
      </c>
      <c r="BF247" s="218">
        <f>IF(N247="snížená",J247,0)</f>
        <v>0</v>
      </c>
      <c r="BG247" s="218">
        <f>IF(N247="zákl. přenesená",J247,0)</f>
        <v>0</v>
      </c>
      <c r="BH247" s="218">
        <f>IF(N247="sníž. přenesená",J247,0)</f>
        <v>0</v>
      </c>
      <c r="BI247" s="218">
        <f>IF(N247="nulová",J247,0)</f>
        <v>0</v>
      </c>
      <c r="BJ247" s="19" t="s">
        <v>149</v>
      </c>
      <c r="BK247" s="218">
        <f>ROUND(I247*H247,2)</f>
        <v>0</v>
      </c>
      <c r="BL247" s="19" t="s">
        <v>284</v>
      </c>
      <c r="BM247" s="217" t="s">
        <v>363</v>
      </c>
    </row>
    <row r="248" s="2" customFormat="1">
      <c r="A248" s="40"/>
      <c r="B248" s="41"/>
      <c r="C248" s="42"/>
      <c r="D248" s="219" t="s">
        <v>151</v>
      </c>
      <c r="E248" s="42"/>
      <c r="F248" s="220" t="s">
        <v>364</v>
      </c>
      <c r="G248" s="42"/>
      <c r="H248" s="42"/>
      <c r="I248" s="221"/>
      <c r="J248" s="42"/>
      <c r="K248" s="42"/>
      <c r="L248" s="46"/>
      <c r="M248" s="222"/>
      <c r="N248" s="223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151</v>
      </c>
      <c r="AU248" s="19" t="s">
        <v>149</v>
      </c>
    </row>
    <row r="249" s="2" customFormat="1">
      <c r="A249" s="40"/>
      <c r="B249" s="41"/>
      <c r="C249" s="42"/>
      <c r="D249" s="224" t="s">
        <v>153</v>
      </c>
      <c r="E249" s="42"/>
      <c r="F249" s="225" t="s">
        <v>365</v>
      </c>
      <c r="G249" s="42"/>
      <c r="H249" s="42"/>
      <c r="I249" s="221"/>
      <c r="J249" s="42"/>
      <c r="K249" s="42"/>
      <c r="L249" s="46"/>
      <c r="M249" s="222"/>
      <c r="N249" s="223"/>
      <c r="O249" s="86"/>
      <c r="P249" s="86"/>
      <c r="Q249" s="86"/>
      <c r="R249" s="86"/>
      <c r="S249" s="86"/>
      <c r="T249" s="87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9" t="s">
        <v>153</v>
      </c>
      <c r="AU249" s="19" t="s">
        <v>149</v>
      </c>
    </row>
    <row r="250" s="13" customFormat="1">
      <c r="A250" s="13"/>
      <c r="B250" s="226"/>
      <c r="C250" s="227"/>
      <c r="D250" s="219" t="s">
        <v>155</v>
      </c>
      <c r="E250" s="228" t="s">
        <v>19</v>
      </c>
      <c r="F250" s="229" t="s">
        <v>366</v>
      </c>
      <c r="G250" s="227"/>
      <c r="H250" s="230">
        <v>4</v>
      </c>
      <c r="I250" s="231"/>
      <c r="J250" s="227"/>
      <c r="K250" s="227"/>
      <c r="L250" s="232"/>
      <c r="M250" s="233"/>
      <c r="N250" s="234"/>
      <c r="O250" s="234"/>
      <c r="P250" s="234"/>
      <c r="Q250" s="234"/>
      <c r="R250" s="234"/>
      <c r="S250" s="234"/>
      <c r="T250" s="235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6" t="s">
        <v>155</v>
      </c>
      <c r="AU250" s="236" t="s">
        <v>149</v>
      </c>
      <c r="AV250" s="13" t="s">
        <v>149</v>
      </c>
      <c r="AW250" s="13" t="s">
        <v>32</v>
      </c>
      <c r="AX250" s="13" t="s">
        <v>78</v>
      </c>
      <c r="AY250" s="236" t="s">
        <v>140</v>
      </c>
    </row>
    <row r="251" s="2" customFormat="1" ht="16.5" customHeight="1">
      <c r="A251" s="40"/>
      <c r="B251" s="41"/>
      <c r="C251" s="206" t="s">
        <v>367</v>
      </c>
      <c r="D251" s="206" t="s">
        <v>143</v>
      </c>
      <c r="E251" s="207" t="s">
        <v>368</v>
      </c>
      <c r="F251" s="208" t="s">
        <v>369</v>
      </c>
      <c r="G251" s="209" t="s">
        <v>209</v>
      </c>
      <c r="H251" s="210">
        <v>10.449999999999999</v>
      </c>
      <c r="I251" s="211"/>
      <c r="J251" s="212">
        <f>ROUND(I251*H251,2)</f>
        <v>0</v>
      </c>
      <c r="K251" s="208" t="s">
        <v>147</v>
      </c>
      <c r="L251" s="46"/>
      <c r="M251" s="213" t="s">
        <v>19</v>
      </c>
      <c r="N251" s="214" t="s">
        <v>42</v>
      </c>
      <c r="O251" s="86"/>
      <c r="P251" s="215">
        <f>O251*H251</f>
        <v>0</v>
      </c>
      <c r="Q251" s="215">
        <v>0</v>
      </c>
      <c r="R251" s="215">
        <f>Q251*H251</f>
        <v>0</v>
      </c>
      <c r="S251" s="215">
        <v>0.014919999999999999</v>
      </c>
      <c r="T251" s="216">
        <f>S251*H251</f>
        <v>0.15591399999999997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17" t="s">
        <v>284</v>
      </c>
      <c r="AT251" s="217" t="s">
        <v>143</v>
      </c>
      <c r="AU251" s="217" t="s">
        <v>149</v>
      </c>
      <c r="AY251" s="19" t="s">
        <v>140</v>
      </c>
      <c r="BE251" s="218">
        <f>IF(N251="základní",J251,0)</f>
        <v>0</v>
      </c>
      <c r="BF251" s="218">
        <f>IF(N251="snížená",J251,0)</f>
        <v>0</v>
      </c>
      <c r="BG251" s="218">
        <f>IF(N251="zákl. přenesená",J251,0)</f>
        <v>0</v>
      </c>
      <c r="BH251" s="218">
        <f>IF(N251="sníž. přenesená",J251,0)</f>
        <v>0</v>
      </c>
      <c r="BI251" s="218">
        <f>IF(N251="nulová",J251,0)</f>
        <v>0</v>
      </c>
      <c r="BJ251" s="19" t="s">
        <v>149</v>
      </c>
      <c r="BK251" s="218">
        <f>ROUND(I251*H251,2)</f>
        <v>0</v>
      </c>
      <c r="BL251" s="19" t="s">
        <v>284</v>
      </c>
      <c r="BM251" s="217" t="s">
        <v>370</v>
      </c>
    </row>
    <row r="252" s="2" customFormat="1">
      <c r="A252" s="40"/>
      <c r="B252" s="41"/>
      <c r="C252" s="42"/>
      <c r="D252" s="219" t="s">
        <v>151</v>
      </c>
      <c r="E252" s="42"/>
      <c r="F252" s="220" t="s">
        <v>371</v>
      </c>
      <c r="G252" s="42"/>
      <c r="H252" s="42"/>
      <c r="I252" s="221"/>
      <c r="J252" s="42"/>
      <c r="K252" s="42"/>
      <c r="L252" s="46"/>
      <c r="M252" s="222"/>
      <c r="N252" s="223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151</v>
      </c>
      <c r="AU252" s="19" t="s">
        <v>149</v>
      </c>
    </row>
    <row r="253" s="2" customFormat="1">
      <c r="A253" s="40"/>
      <c r="B253" s="41"/>
      <c r="C253" s="42"/>
      <c r="D253" s="224" t="s">
        <v>153</v>
      </c>
      <c r="E253" s="42"/>
      <c r="F253" s="225" t="s">
        <v>372</v>
      </c>
      <c r="G253" s="42"/>
      <c r="H253" s="42"/>
      <c r="I253" s="221"/>
      <c r="J253" s="42"/>
      <c r="K253" s="42"/>
      <c r="L253" s="46"/>
      <c r="M253" s="222"/>
      <c r="N253" s="223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153</v>
      </c>
      <c r="AU253" s="19" t="s">
        <v>149</v>
      </c>
    </row>
    <row r="254" s="13" customFormat="1">
      <c r="A254" s="13"/>
      <c r="B254" s="226"/>
      <c r="C254" s="227"/>
      <c r="D254" s="219" t="s">
        <v>155</v>
      </c>
      <c r="E254" s="228" t="s">
        <v>19</v>
      </c>
      <c r="F254" s="229" t="s">
        <v>373</v>
      </c>
      <c r="G254" s="227"/>
      <c r="H254" s="230">
        <v>10.449999999999999</v>
      </c>
      <c r="I254" s="231"/>
      <c r="J254" s="227"/>
      <c r="K254" s="227"/>
      <c r="L254" s="232"/>
      <c r="M254" s="233"/>
      <c r="N254" s="234"/>
      <c r="O254" s="234"/>
      <c r="P254" s="234"/>
      <c r="Q254" s="234"/>
      <c r="R254" s="234"/>
      <c r="S254" s="234"/>
      <c r="T254" s="235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6" t="s">
        <v>155</v>
      </c>
      <c r="AU254" s="236" t="s">
        <v>149</v>
      </c>
      <c r="AV254" s="13" t="s">
        <v>149</v>
      </c>
      <c r="AW254" s="13" t="s">
        <v>32</v>
      </c>
      <c r="AX254" s="13" t="s">
        <v>78</v>
      </c>
      <c r="AY254" s="236" t="s">
        <v>140</v>
      </c>
    </row>
    <row r="255" s="2" customFormat="1" ht="16.5" customHeight="1">
      <c r="A255" s="40"/>
      <c r="B255" s="41"/>
      <c r="C255" s="206" t="s">
        <v>374</v>
      </c>
      <c r="D255" s="206" t="s">
        <v>143</v>
      </c>
      <c r="E255" s="207" t="s">
        <v>375</v>
      </c>
      <c r="F255" s="208" t="s">
        <v>376</v>
      </c>
      <c r="G255" s="209" t="s">
        <v>209</v>
      </c>
      <c r="H255" s="210">
        <v>4.2000000000000002</v>
      </c>
      <c r="I255" s="211"/>
      <c r="J255" s="212">
        <f>ROUND(I255*H255,2)</f>
        <v>0</v>
      </c>
      <c r="K255" s="208" t="s">
        <v>147</v>
      </c>
      <c r="L255" s="46"/>
      <c r="M255" s="213" t="s">
        <v>19</v>
      </c>
      <c r="N255" s="214" t="s">
        <v>42</v>
      </c>
      <c r="O255" s="86"/>
      <c r="P255" s="215">
        <f>O255*H255</f>
        <v>0</v>
      </c>
      <c r="Q255" s="215">
        <v>0</v>
      </c>
      <c r="R255" s="215">
        <f>Q255*H255</f>
        <v>0</v>
      </c>
      <c r="S255" s="215">
        <v>0.03065</v>
      </c>
      <c r="T255" s="216">
        <f>S255*H255</f>
        <v>0.12873000000000001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17" t="s">
        <v>284</v>
      </c>
      <c r="AT255" s="217" t="s">
        <v>143</v>
      </c>
      <c r="AU255" s="217" t="s">
        <v>149</v>
      </c>
      <c r="AY255" s="19" t="s">
        <v>140</v>
      </c>
      <c r="BE255" s="218">
        <f>IF(N255="základní",J255,0)</f>
        <v>0</v>
      </c>
      <c r="BF255" s="218">
        <f>IF(N255="snížená",J255,0)</f>
        <v>0</v>
      </c>
      <c r="BG255" s="218">
        <f>IF(N255="zákl. přenesená",J255,0)</f>
        <v>0</v>
      </c>
      <c r="BH255" s="218">
        <f>IF(N255="sníž. přenesená",J255,0)</f>
        <v>0</v>
      </c>
      <c r="BI255" s="218">
        <f>IF(N255="nulová",J255,0)</f>
        <v>0</v>
      </c>
      <c r="BJ255" s="19" t="s">
        <v>149</v>
      </c>
      <c r="BK255" s="218">
        <f>ROUND(I255*H255,2)</f>
        <v>0</v>
      </c>
      <c r="BL255" s="19" t="s">
        <v>284</v>
      </c>
      <c r="BM255" s="217" t="s">
        <v>377</v>
      </c>
    </row>
    <row r="256" s="2" customFormat="1">
      <c r="A256" s="40"/>
      <c r="B256" s="41"/>
      <c r="C256" s="42"/>
      <c r="D256" s="219" t="s">
        <v>151</v>
      </c>
      <c r="E256" s="42"/>
      <c r="F256" s="220" t="s">
        <v>378</v>
      </c>
      <c r="G256" s="42"/>
      <c r="H256" s="42"/>
      <c r="I256" s="221"/>
      <c r="J256" s="42"/>
      <c r="K256" s="42"/>
      <c r="L256" s="46"/>
      <c r="M256" s="222"/>
      <c r="N256" s="223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151</v>
      </c>
      <c r="AU256" s="19" t="s">
        <v>149</v>
      </c>
    </row>
    <row r="257" s="2" customFormat="1">
      <c r="A257" s="40"/>
      <c r="B257" s="41"/>
      <c r="C257" s="42"/>
      <c r="D257" s="224" t="s">
        <v>153</v>
      </c>
      <c r="E257" s="42"/>
      <c r="F257" s="225" t="s">
        <v>379</v>
      </c>
      <c r="G257" s="42"/>
      <c r="H257" s="42"/>
      <c r="I257" s="221"/>
      <c r="J257" s="42"/>
      <c r="K257" s="42"/>
      <c r="L257" s="46"/>
      <c r="M257" s="222"/>
      <c r="N257" s="223"/>
      <c r="O257" s="86"/>
      <c r="P257" s="86"/>
      <c r="Q257" s="86"/>
      <c r="R257" s="86"/>
      <c r="S257" s="86"/>
      <c r="T257" s="87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9" t="s">
        <v>153</v>
      </c>
      <c r="AU257" s="19" t="s">
        <v>149</v>
      </c>
    </row>
    <row r="258" s="2" customFormat="1" ht="16.5" customHeight="1">
      <c r="A258" s="40"/>
      <c r="B258" s="41"/>
      <c r="C258" s="206" t="s">
        <v>380</v>
      </c>
      <c r="D258" s="206" t="s">
        <v>143</v>
      </c>
      <c r="E258" s="207" t="s">
        <v>381</v>
      </c>
      <c r="F258" s="208" t="s">
        <v>382</v>
      </c>
      <c r="G258" s="209" t="s">
        <v>362</v>
      </c>
      <c r="H258" s="210">
        <v>2</v>
      </c>
      <c r="I258" s="211"/>
      <c r="J258" s="212">
        <f>ROUND(I258*H258,2)</f>
        <v>0</v>
      </c>
      <c r="K258" s="208" t="s">
        <v>147</v>
      </c>
      <c r="L258" s="46"/>
      <c r="M258" s="213" t="s">
        <v>19</v>
      </c>
      <c r="N258" s="214" t="s">
        <v>42</v>
      </c>
      <c r="O258" s="86"/>
      <c r="P258" s="215">
        <f>O258*H258</f>
        <v>0</v>
      </c>
      <c r="Q258" s="215">
        <v>0.0020200000000000001</v>
      </c>
      <c r="R258" s="215">
        <f>Q258*H258</f>
        <v>0.0040400000000000002</v>
      </c>
      <c r="S258" s="215">
        <v>0</v>
      </c>
      <c r="T258" s="216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17" t="s">
        <v>284</v>
      </c>
      <c r="AT258" s="217" t="s">
        <v>143</v>
      </c>
      <c r="AU258" s="217" t="s">
        <v>149</v>
      </c>
      <c r="AY258" s="19" t="s">
        <v>140</v>
      </c>
      <c r="BE258" s="218">
        <f>IF(N258="základní",J258,0)</f>
        <v>0</v>
      </c>
      <c r="BF258" s="218">
        <f>IF(N258="snížená",J258,0)</f>
        <v>0</v>
      </c>
      <c r="BG258" s="218">
        <f>IF(N258="zákl. přenesená",J258,0)</f>
        <v>0</v>
      </c>
      <c r="BH258" s="218">
        <f>IF(N258="sníž. přenesená",J258,0)</f>
        <v>0</v>
      </c>
      <c r="BI258" s="218">
        <f>IF(N258="nulová",J258,0)</f>
        <v>0</v>
      </c>
      <c r="BJ258" s="19" t="s">
        <v>149</v>
      </c>
      <c r="BK258" s="218">
        <f>ROUND(I258*H258,2)</f>
        <v>0</v>
      </c>
      <c r="BL258" s="19" t="s">
        <v>284</v>
      </c>
      <c r="BM258" s="217" t="s">
        <v>383</v>
      </c>
    </row>
    <row r="259" s="2" customFormat="1">
      <c r="A259" s="40"/>
      <c r="B259" s="41"/>
      <c r="C259" s="42"/>
      <c r="D259" s="219" t="s">
        <v>151</v>
      </c>
      <c r="E259" s="42"/>
      <c r="F259" s="220" t="s">
        <v>384</v>
      </c>
      <c r="G259" s="42"/>
      <c r="H259" s="42"/>
      <c r="I259" s="221"/>
      <c r="J259" s="42"/>
      <c r="K259" s="42"/>
      <c r="L259" s="46"/>
      <c r="M259" s="222"/>
      <c r="N259" s="223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151</v>
      </c>
      <c r="AU259" s="19" t="s">
        <v>149</v>
      </c>
    </row>
    <row r="260" s="2" customFormat="1">
      <c r="A260" s="40"/>
      <c r="B260" s="41"/>
      <c r="C260" s="42"/>
      <c r="D260" s="224" t="s">
        <v>153</v>
      </c>
      <c r="E260" s="42"/>
      <c r="F260" s="225" t="s">
        <v>385</v>
      </c>
      <c r="G260" s="42"/>
      <c r="H260" s="42"/>
      <c r="I260" s="221"/>
      <c r="J260" s="42"/>
      <c r="K260" s="42"/>
      <c r="L260" s="46"/>
      <c r="M260" s="222"/>
      <c r="N260" s="223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9" t="s">
        <v>153</v>
      </c>
      <c r="AU260" s="19" t="s">
        <v>149</v>
      </c>
    </row>
    <row r="261" s="2" customFormat="1" ht="16.5" customHeight="1">
      <c r="A261" s="40"/>
      <c r="B261" s="41"/>
      <c r="C261" s="206" t="s">
        <v>386</v>
      </c>
      <c r="D261" s="206" t="s">
        <v>143</v>
      </c>
      <c r="E261" s="207" t="s">
        <v>387</v>
      </c>
      <c r="F261" s="208" t="s">
        <v>388</v>
      </c>
      <c r="G261" s="209" t="s">
        <v>362</v>
      </c>
      <c r="H261" s="210">
        <v>2</v>
      </c>
      <c r="I261" s="211"/>
      <c r="J261" s="212">
        <f>ROUND(I261*H261,2)</f>
        <v>0</v>
      </c>
      <c r="K261" s="208" t="s">
        <v>147</v>
      </c>
      <c r="L261" s="46"/>
      <c r="M261" s="213" t="s">
        <v>19</v>
      </c>
      <c r="N261" s="214" t="s">
        <v>42</v>
      </c>
      <c r="O261" s="86"/>
      <c r="P261" s="215">
        <f>O261*H261</f>
        <v>0</v>
      </c>
      <c r="Q261" s="215">
        <v>0.0022599999999999999</v>
      </c>
      <c r="R261" s="215">
        <f>Q261*H261</f>
        <v>0.0045199999999999997</v>
      </c>
      <c r="S261" s="215">
        <v>0</v>
      </c>
      <c r="T261" s="216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17" t="s">
        <v>284</v>
      </c>
      <c r="AT261" s="217" t="s">
        <v>143</v>
      </c>
      <c r="AU261" s="217" t="s">
        <v>149</v>
      </c>
      <c r="AY261" s="19" t="s">
        <v>140</v>
      </c>
      <c r="BE261" s="218">
        <f>IF(N261="základní",J261,0)</f>
        <v>0</v>
      </c>
      <c r="BF261" s="218">
        <f>IF(N261="snížená",J261,0)</f>
        <v>0</v>
      </c>
      <c r="BG261" s="218">
        <f>IF(N261="zákl. přenesená",J261,0)</f>
        <v>0</v>
      </c>
      <c r="BH261" s="218">
        <f>IF(N261="sníž. přenesená",J261,0)</f>
        <v>0</v>
      </c>
      <c r="BI261" s="218">
        <f>IF(N261="nulová",J261,0)</f>
        <v>0</v>
      </c>
      <c r="BJ261" s="19" t="s">
        <v>149</v>
      </c>
      <c r="BK261" s="218">
        <f>ROUND(I261*H261,2)</f>
        <v>0</v>
      </c>
      <c r="BL261" s="19" t="s">
        <v>284</v>
      </c>
      <c r="BM261" s="217" t="s">
        <v>389</v>
      </c>
    </row>
    <row r="262" s="2" customFormat="1">
      <c r="A262" s="40"/>
      <c r="B262" s="41"/>
      <c r="C262" s="42"/>
      <c r="D262" s="219" t="s">
        <v>151</v>
      </c>
      <c r="E262" s="42"/>
      <c r="F262" s="220" t="s">
        <v>390</v>
      </c>
      <c r="G262" s="42"/>
      <c r="H262" s="42"/>
      <c r="I262" s="221"/>
      <c r="J262" s="42"/>
      <c r="K262" s="42"/>
      <c r="L262" s="46"/>
      <c r="M262" s="222"/>
      <c r="N262" s="223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151</v>
      </c>
      <c r="AU262" s="19" t="s">
        <v>149</v>
      </c>
    </row>
    <row r="263" s="2" customFormat="1">
      <c r="A263" s="40"/>
      <c r="B263" s="41"/>
      <c r="C263" s="42"/>
      <c r="D263" s="224" t="s">
        <v>153</v>
      </c>
      <c r="E263" s="42"/>
      <c r="F263" s="225" t="s">
        <v>391</v>
      </c>
      <c r="G263" s="42"/>
      <c r="H263" s="42"/>
      <c r="I263" s="221"/>
      <c r="J263" s="42"/>
      <c r="K263" s="42"/>
      <c r="L263" s="46"/>
      <c r="M263" s="222"/>
      <c r="N263" s="223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9" t="s">
        <v>153</v>
      </c>
      <c r="AU263" s="19" t="s">
        <v>149</v>
      </c>
    </row>
    <row r="264" s="2" customFormat="1" ht="16.5" customHeight="1">
      <c r="A264" s="40"/>
      <c r="B264" s="41"/>
      <c r="C264" s="206" t="s">
        <v>392</v>
      </c>
      <c r="D264" s="206" t="s">
        <v>143</v>
      </c>
      <c r="E264" s="207" t="s">
        <v>393</v>
      </c>
      <c r="F264" s="208" t="s">
        <v>394</v>
      </c>
      <c r="G264" s="209" t="s">
        <v>209</v>
      </c>
      <c r="H264" s="210">
        <v>3.5</v>
      </c>
      <c r="I264" s="211"/>
      <c r="J264" s="212">
        <f>ROUND(I264*H264,2)</f>
        <v>0</v>
      </c>
      <c r="K264" s="208" t="s">
        <v>147</v>
      </c>
      <c r="L264" s="46"/>
      <c r="M264" s="213" t="s">
        <v>19</v>
      </c>
      <c r="N264" s="214" t="s">
        <v>42</v>
      </c>
      <c r="O264" s="86"/>
      <c r="P264" s="215">
        <f>O264*H264</f>
        <v>0</v>
      </c>
      <c r="Q264" s="215">
        <v>0.0012999999999999999</v>
      </c>
      <c r="R264" s="215">
        <f>Q264*H264</f>
        <v>0.0045500000000000002</v>
      </c>
      <c r="S264" s="215">
        <v>0</v>
      </c>
      <c r="T264" s="216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17" t="s">
        <v>284</v>
      </c>
      <c r="AT264" s="217" t="s">
        <v>143</v>
      </c>
      <c r="AU264" s="217" t="s">
        <v>149</v>
      </c>
      <c r="AY264" s="19" t="s">
        <v>140</v>
      </c>
      <c r="BE264" s="218">
        <f>IF(N264="základní",J264,0)</f>
        <v>0</v>
      </c>
      <c r="BF264" s="218">
        <f>IF(N264="snížená",J264,0)</f>
        <v>0</v>
      </c>
      <c r="BG264" s="218">
        <f>IF(N264="zákl. přenesená",J264,0)</f>
        <v>0</v>
      </c>
      <c r="BH264" s="218">
        <f>IF(N264="sníž. přenesená",J264,0)</f>
        <v>0</v>
      </c>
      <c r="BI264" s="218">
        <f>IF(N264="nulová",J264,0)</f>
        <v>0</v>
      </c>
      <c r="BJ264" s="19" t="s">
        <v>149</v>
      </c>
      <c r="BK264" s="218">
        <f>ROUND(I264*H264,2)</f>
        <v>0</v>
      </c>
      <c r="BL264" s="19" t="s">
        <v>284</v>
      </c>
      <c r="BM264" s="217" t="s">
        <v>395</v>
      </c>
    </row>
    <row r="265" s="2" customFormat="1">
      <c r="A265" s="40"/>
      <c r="B265" s="41"/>
      <c r="C265" s="42"/>
      <c r="D265" s="219" t="s">
        <v>151</v>
      </c>
      <c r="E265" s="42"/>
      <c r="F265" s="220" t="s">
        <v>396</v>
      </c>
      <c r="G265" s="42"/>
      <c r="H265" s="42"/>
      <c r="I265" s="221"/>
      <c r="J265" s="42"/>
      <c r="K265" s="42"/>
      <c r="L265" s="46"/>
      <c r="M265" s="222"/>
      <c r="N265" s="223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151</v>
      </c>
      <c r="AU265" s="19" t="s">
        <v>149</v>
      </c>
    </row>
    <row r="266" s="2" customFormat="1">
      <c r="A266" s="40"/>
      <c r="B266" s="41"/>
      <c r="C266" s="42"/>
      <c r="D266" s="224" t="s">
        <v>153</v>
      </c>
      <c r="E266" s="42"/>
      <c r="F266" s="225" t="s">
        <v>397</v>
      </c>
      <c r="G266" s="42"/>
      <c r="H266" s="42"/>
      <c r="I266" s="221"/>
      <c r="J266" s="42"/>
      <c r="K266" s="42"/>
      <c r="L266" s="46"/>
      <c r="M266" s="222"/>
      <c r="N266" s="223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9" t="s">
        <v>153</v>
      </c>
      <c r="AU266" s="19" t="s">
        <v>149</v>
      </c>
    </row>
    <row r="267" s="13" customFormat="1">
      <c r="A267" s="13"/>
      <c r="B267" s="226"/>
      <c r="C267" s="227"/>
      <c r="D267" s="219" t="s">
        <v>155</v>
      </c>
      <c r="E267" s="228" t="s">
        <v>19</v>
      </c>
      <c r="F267" s="229" t="s">
        <v>398</v>
      </c>
      <c r="G267" s="227"/>
      <c r="H267" s="230">
        <v>3.5</v>
      </c>
      <c r="I267" s="231"/>
      <c r="J267" s="227"/>
      <c r="K267" s="227"/>
      <c r="L267" s="232"/>
      <c r="M267" s="233"/>
      <c r="N267" s="234"/>
      <c r="O267" s="234"/>
      <c r="P267" s="234"/>
      <c r="Q267" s="234"/>
      <c r="R267" s="234"/>
      <c r="S267" s="234"/>
      <c r="T267" s="235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6" t="s">
        <v>155</v>
      </c>
      <c r="AU267" s="236" t="s">
        <v>149</v>
      </c>
      <c r="AV267" s="13" t="s">
        <v>149</v>
      </c>
      <c r="AW267" s="13" t="s">
        <v>32</v>
      </c>
      <c r="AX267" s="13" t="s">
        <v>78</v>
      </c>
      <c r="AY267" s="236" t="s">
        <v>140</v>
      </c>
    </row>
    <row r="268" s="2" customFormat="1" ht="16.5" customHeight="1">
      <c r="A268" s="40"/>
      <c r="B268" s="41"/>
      <c r="C268" s="206" t="s">
        <v>354</v>
      </c>
      <c r="D268" s="206" t="s">
        <v>143</v>
      </c>
      <c r="E268" s="207" t="s">
        <v>399</v>
      </c>
      <c r="F268" s="208" t="s">
        <v>400</v>
      </c>
      <c r="G268" s="209" t="s">
        <v>209</v>
      </c>
      <c r="H268" s="210">
        <v>4.2000000000000002</v>
      </c>
      <c r="I268" s="211"/>
      <c r="J268" s="212">
        <f>ROUND(I268*H268,2)</f>
        <v>0</v>
      </c>
      <c r="K268" s="208" t="s">
        <v>147</v>
      </c>
      <c r="L268" s="46"/>
      <c r="M268" s="213" t="s">
        <v>19</v>
      </c>
      <c r="N268" s="214" t="s">
        <v>42</v>
      </c>
      <c r="O268" s="86"/>
      <c r="P268" s="215">
        <f>O268*H268</f>
        <v>0</v>
      </c>
      <c r="Q268" s="215">
        <v>0.00131</v>
      </c>
      <c r="R268" s="215">
        <f>Q268*H268</f>
        <v>0.0055019999999999999</v>
      </c>
      <c r="S268" s="215">
        <v>0</v>
      </c>
      <c r="T268" s="216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17" t="s">
        <v>284</v>
      </c>
      <c r="AT268" s="217" t="s">
        <v>143</v>
      </c>
      <c r="AU268" s="217" t="s">
        <v>149</v>
      </c>
      <c r="AY268" s="19" t="s">
        <v>140</v>
      </c>
      <c r="BE268" s="218">
        <f>IF(N268="základní",J268,0)</f>
        <v>0</v>
      </c>
      <c r="BF268" s="218">
        <f>IF(N268="snížená",J268,0)</f>
        <v>0</v>
      </c>
      <c r="BG268" s="218">
        <f>IF(N268="zákl. přenesená",J268,0)</f>
        <v>0</v>
      </c>
      <c r="BH268" s="218">
        <f>IF(N268="sníž. přenesená",J268,0)</f>
        <v>0</v>
      </c>
      <c r="BI268" s="218">
        <f>IF(N268="nulová",J268,0)</f>
        <v>0</v>
      </c>
      <c r="BJ268" s="19" t="s">
        <v>149</v>
      </c>
      <c r="BK268" s="218">
        <f>ROUND(I268*H268,2)</f>
        <v>0</v>
      </c>
      <c r="BL268" s="19" t="s">
        <v>284</v>
      </c>
      <c r="BM268" s="217" t="s">
        <v>401</v>
      </c>
    </row>
    <row r="269" s="2" customFormat="1">
      <c r="A269" s="40"/>
      <c r="B269" s="41"/>
      <c r="C269" s="42"/>
      <c r="D269" s="219" t="s">
        <v>151</v>
      </c>
      <c r="E269" s="42"/>
      <c r="F269" s="220" t="s">
        <v>402</v>
      </c>
      <c r="G269" s="42"/>
      <c r="H269" s="42"/>
      <c r="I269" s="221"/>
      <c r="J269" s="42"/>
      <c r="K269" s="42"/>
      <c r="L269" s="46"/>
      <c r="M269" s="222"/>
      <c r="N269" s="223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151</v>
      </c>
      <c r="AU269" s="19" t="s">
        <v>149</v>
      </c>
    </row>
    <row r="270" s="2" customFormat="1">
      <c r="A270" s="40"/>
      <c r="B270" s="41"/>
      <c r="C270" s="42"/>
      <c r="D270" s="224" t="s">
        <v>153</v>
      </c>
      <c r="E270" s="42"/>
      <c r="F270" s="225" t="s">
        <v>403</v>
      </c>
      <c r="G270" s="42"/>
      <c r="H270" s="42"/>
      <c r="I270" s="221"/>
      <c r="J270" s="42"/>
      <c r="K270" s="42"/>
      <c r="L270" s="46"/>
      <c r="M270" s="222"/>
      <c r="N270" s="223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9" t="s">
        <v>153</v>
      </c>
      <c r="AU270" s="19" t="s">
        <v>149</v>
      </c>
    </row>
    <row r="271" s="13" customFormat="1">
      <c r="A271" s="13"/>
      <c r="B271" s="226"/>
      <c r="C271" s="227"/>
      <c r="D271" s="219" t="s">
        <v>155</v>
      </c>
      <c r="E271" s="228" t="s">
        <v>19</v>
      </c>
      <c r="F271" s="229" t="s">
        <v>404</v>
      </c>
      <c r="G271" s="227"/>
      <c r="H271" s="230">
        <v>4.2000000000000002</v>
      </c>
      <c r="I271" s="231"/>
      <c r="J271" s="227"/>
      <c r="K271" s="227"/>
      <c r="L271" s="232"/>
      <c r="M271" s="233"/>
      <c r="N271" s="234"/>
      <c r="O271" s="234"/>
      <c r="P271" s="234"/>
      <c r="Q271" s="234"/>
      <c r="R271" s="234"/>
      <c r="S271" s="234"/>
      <c r="T271" s="235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6" t="s">
        <v>155</v>
      </c>
      <c r="AU271" s="236" t="s">
        <v>149</v>
      </c>
      <c r="AV271" s="13" t="s">
        <v>149</v>
      </c>
      <c r="AW271" s="13" t="s">
        <v>32</v>
      </c>
      <c r="AX271" s="13" t="s">
        <v>78</v>
      </c>
      <c r="AY271" s="236" t="s">
        <v>140</v>
      </c>
    </row>
    <row r="272" s="2" customFormat="1" ht="16.5" customHeight="1">
      <c r="A272" s="40"/>
      <c r="B272" s="41"/>
      <c r="C272" s="206" t="s">
        <v>405</v>
      </c>
      <c r="D272" s="206" t="s">
        <v>143</v>
      </c>
      <c r="E272" s="207" t="s">
        <v>406</v>
      </c>
      <c r="F272" s="208" t="s">
        <v>407</v>
      </c>
      <c r="G272" s="209" t="s">
        <v>209</v>
      </c>
      <c r="H272" s="210">
        <v>5.2000000000000002</v>
      </c>
      <c r="I272" s="211"/>
      <c r="J272" s="212">
        <f>ROUND(I272*H272,2)</f>
        <v>0</v>
      </c>
      <c r="K272" s="208" t="s">
        <v>147</v>
      </c>
      <c r="L272" s="46"/>
      <c r="M272" s="213" t="s">
        <v>19</v>
      </c>
      <c r="N272" s="214" t="s">
        <v>42</v>
      </c>
      <c r="O272" s="86"/>
      <c r="P272" s="215">
        <f>O272*H272</f>
        <v>0</v>
      </c>
      <c r="Q272" s="215">
        <v>0.00050000000000000001</v>
      </c>
      <c r="R272" s="215">
        <f>Q272*H272</f>
        <v>0.0026000000000000003</v>
      </c>
      <c r="S272" s="215">
        <v>0</v>
      </c>
      <c r="T272" s="216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17" t="s">
        <v>284</v>
      </c>
      <c r="AT272" s="217" t="s">
        <v>143</v>
      </c>
      <c r="AU272" s="217" t="s">
        <v>149</v>
      </c>
      <c r="AY272" s="19" t="s">
        <v>140</v>
      </c>
      <c r="BE272" s="218">
        <f>IF(N272="základní",J272,0)</f>
        <v>0</v>
      </c>
      <c r="BF272" s="218">
        <f>IF(N272="snížená",J272,0)</f>
        <v>0</v>
      </c>
      <c r="BG272" s="218">
        <f>IF(N272="zákl. přenesená",J272,0)</f>
        <v>0</v>
      </c>
      <c r="BH272" s="218">
        <f>IF(N272="sníž. přenesená",J272,0)</f>
        <v>0</v>
      </c>
      <c r="BI272" s="218">
        <f>IF(N272="nulová",J272,0)</f>
        <v>0</v>
      </c>
      <c r="BJ272" s="19" t="s">
        <v>149</v>
      </c>
      <c r="BK272" s="218">
        <f>ROUND(I272*H272,2)</f>
        <v>0</v>
      </c>
      <c r="BL272" s="19" t="s">
        <v>284</v>
      </c>
      <c r="BM272" s="217" t="s">
        <v>408</v>
      </c>
    </row>
    <row r="273" s="2" customFormat="1">
      <c r="A273" s="40"/>
      <c r="B273" s="41"/>
      <c r="C273" s="42"/>
      <c r="D273" s="219" t="s">
        <v>151</v>
      </c>
      <c r="E273" s="42"/>
      <c r="F273" s="220" t="s">
        <v>409</v>
      </c>
      <c r="G273" s="42"/>
      <c r="H273" s="42"/>
      <c r="I273" s="221"/>
      <c r="J273" s="42"/>
      <c r="K273" s="42"/>
      <c r="L273" s="46"/>
      <c r="M273" s="222"/>
      <c r="N273" s="223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151</v>
      </c>
      <c r="AU273" s="19" t="s">
        <v>149</v>
      </c>
    </row>
    <row r="274" s="2" customFormat="1">
      <c r="A274" s="40"/>
      <c r="B274" s="41"/>
      <c r="C274" s="42"/>
      <c r="D274" s="224" t="s">
        <v>153</v>
      </c>
      <c r="E274" s="42"/>
      <c r="F274" s="225" t="s">
        <v>410</v>
      </c>
      <c r="G274" s="42"/>
      <c r="H274" s="42"/>
      <c r="I274" s="221"/>
      <c r="J274" s="42"/>
      <c r="K274" s="42"/>
      <c r="L274" s="46"/>
      <c r="M274" s="222"/>
      <c r="N274" s="223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153</v>
      </c>
      <c r="AU274" s="19" t="s">
        <v>149</v>
      </c>
    </row>
    <row r="275" s="13" customFormat="1">
      <c r="A275" s="13"/>
      <c r="B275" s="226"/>
      <c r="C275" s="227"/>
      <c r="D275" s="219" t="s">
        <v>155</v>
      </c>
      <c r="E275" s="228" t="s">
        <v>19</v>
      </c>
      <c r="F275" s="229" t="s">
        <v>411</v>
      </c>
      <c r="G275" s="227"/>
      <c r="H275" s="230">
        <v>1.5</v>
      </c>
      <c r="I275" s="231"/>
      <c r="J275" s="227"/>
      <c r="K275" s="227"/>
      <c r="L275" s="232"/>
      <c r="M275" s="233"/>
      <c r="N275" s="234"/>
      <c r="O275" s="234"/>
      <c r="P275" s="234"/>
      <c r="Q275" s="234"/>
      <c r="R275" s="234"/>
      <c r="S275" s="234"/>
      <c r="T275" s="235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6" t="s">
        <v>155</v>
      </c>
      <c r="AU275" s="236" t="s">
        <v>149</v>
      </c>
      <c r="AV275" s="13" t="s">
        <v>149</v>
      </c>
      <c r="AW275" s="13" t="s">
        <v>32</v>
      </c>
      <c r="AX275" s="13" t="s">
        <v>70</v>
      </c>
      <c r="AY275" s="236" t="s">
        <v>140</v>
      </c>
    </row>
    <row r="276" s="13" customFormat="1">
      <c r="A276" s="13"/>
      <c r="B276" s="226"/>
      <c r="C276" s="227"/>
      <c r="D276" s="219" t="s">
        <v>155</v>
      </c>
      <c r="E276" s="228" t="s">
        <v>19</v>
      </c>
      <c r="F276" s="229" t="s">
        <v>412</v>
      </c>
      <c r="G276" s="227"/>
      <c r="H276" s="230">
        <v>3.7000000000000002</v>
      </c>
      <c r="I276" s="231"/>
      <c r="J276" s="227"/>
      <c r="K276" s="227"/>
      <c r="L276" s="232"/>
      <c r="M276" s="233"/>
      <c r="N276" s="234"/>
      <c r="O276" s="234"/>
      <c r="P276" s="234"/>
      <c r="Q276" s="234"/>
      <c r="R276" s="234"/>
      <c r="S276" s="234"/>
      <c r="T276" s="235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6" t="s">
        <v>155</v>
      </c>
      <c r="AU276" s="236" t="s">
        <v>149</v>
      </c>
      <c r="AV276" s="13" t="s">
        <v>149</v>
      </c>
      <c r="AW276" s="13" t="s">
        <v>32</v>
      </c>
      <c r="AX276" s="13" t="s">
        <v>70</v>
      </c>
      <c r="AY276" s="236" t="s">
        <v>140</v>
      </c>
    </row>
    <row r="277" s="14" customFormat="1">
      <c r="A277" s="14"/>
      <c r="B277" s="237"/>
      <c r="C277" s="238"/>
      <c r="D277" s="219" t="s">
        <v>155</v>
      </c>
      <c r="E277" s="239" t="s">
        <v>19</v>
      </c>
      <c r="F277" s="240" t="s">
        <v>172</v>
      </c>
      <c r="G277" s="238"/>
      <c r="H277" s="241">
        <v>5.2000000000000002</v>
      </c>
      <c r="I277" s="242"/>
      <c r="J277" s="238"/>
      <c r="K277" s="238"/>
      <c r="L277" s="243"/>
      <c r="M277" s="244"/>
      <c r="N277" s="245"/>
      <c r="O277" s="245"/>
      <c r="P277" s="245"/>
      <c r="Q277" s="245"/>
      <c r="R277" s="245"/>
      <c r="S277" s="245"/>
      <c r="T277" s="246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7" t="s">
        <v>155</v>
      </c>
      <c r="AU277" s="247" t="s">
        <v>149</v>
      </c>
      <c r="AV277" s="14" t="s">
        <v>148</v>
      </c>
      <c r="AW277" s="14" t="s">
        <v>32</v>
      </c>
      <c r="AX277" s="14" t="s">
        <v>78</v>
      </c>
      <c r="AY277" s="247" t="s">
        <v>140</v>
      </c>
    </row>
    <row r="278" s="2" customFormat="1" ht="16.5" customHeight="1">
      <c r="A278" s="40"/>
      <c r="B278" s="41"/>
      <c r="C278" s="206" t="s">
        <v>413</v>
      </c>
      <c r="D278" s="206" t="s">
        <v>143</v>
      </c>
      <c r="E278" s="207" t="s">
        <v>414</v>
      </c>
      <c r="F278" s="208" t="s">
        <v>415</v>
      </c>
      <c r="G278" s="209" t="s">
        <v>209</v>
      </c>
      <c r="H278" s="210">
        <v>5.25</v>
      </c>
      <c r="I278" s="211"/>
      <c r="J278" s="212">
        <f>ROUND(I278*H278,2)</f>
        <v>0</v>
      </c>
      <c r="K278" s="208" t="s">
        <v>147</v>
      </c>
      <c r="L278" s="46"/>
      <c r="M278" s="213" t="s">
        <v>19</v>
      </c>
      <c r="N278" s="214" t="s">
        <v>42</v>
      </c>
      <c r="O278" s="86"/>
      <c r="P278" s="215">
        <f>O278*H278</f>
        <v>0</v>
      </c>
      <c r="Q278" s="215">
        <v>0.00076000000000000004</v>
      </c>
      <c r="R278" s="215">
        <f>Q278*H278</f>
        <v>0.0039900000000000005</v>
      </c>
      <c r="S278" s="215">
        <v>0</v>
      </c>
      <c r="T278" s="216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17" t="s">
        <v>284</v>
      </c>
      <c r="AT278" s="217" t="s">
        <v>143</v>
      </c>
      <c r="AU278" s="217" t="s">
        <v>149</v>
      </c>
      <c r="AY278" s="19" t="s">
        <v>140</v>
      </c>
      <c r="BE278" s="218">
        <f>IF(N278="základní",J278,0)</f>
        <v>0</v>
      </c>
      <c r="BF278" s="218">
        <f>IF(N278="snížená",J278,0)</f>
        <v>0</v>
      </c>
      <c r="BG278" s="218">
        <f>IF(N278="zákl. přenesená",J278,0)</f>
        <v>0</v>
      </c>
      <c r="BH278" s="218">
        <f>IF(N278="sníž. přenesená",J278,0)</f>
        <v>0</v>
      </c>
      <c r="BI278" s="218">
        <f>IF(N278="nulová",J278,0)</f>
        <v>0</v>
      </c>
      <c r="BJ278" s="19" t="s">
        <v>149</v>
      </c>
      <c r="BK278" s="218">
        <f>ROUND(I278*H278,2)</f>
        <v>0</v>
      </c>
      <c r="BL278" s="19" t="s">
        <v>284</v>
      </c>
      <c r="BM278" s="217" t="s">
        <v>416</v>
      </c>
    </row>
    <row r="279" s="2" customFormat="1">
      <c r="A279" s="40"/>
      <c r="B279" s="41"/>
      <c r="C279" s="42"/>
      <c r="D279" s="219" t="s">
        <v>151</v>
      </c>
      <c r="E279" s="42"/>
      <c r="F279" s="220" t="s">
        <v>417</v>
      </c>
      <c r="G279" s="42"/>
      <c r="H279" s="42"/>
      <c r="I279" s="221"/>
      <c r="J279" s="42"/>
      <c r="K279" s="42"/>
      <c r="L279" s="46"/>
      <c r="M279" s="222"/>
      <c r="N279" s="223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151</v>
      </c>
      <c r="AU279" s="19" t="s">
        <v>149</v>
      </c>
    </row>
    <row r="280" s="2" customFormat="1">
      <c r="A280" s="40"/>
      <c r="B280" s="41"/>
      <c r="C280" s="42"/>
      <c r="D280" s="224" t="s">
        <v>153</v>
      </c>
      <c r="E280" s="42"/>
      <c r="F280" s="225" t="s">
        <v>418</v>
      </c>
      <c r="G280" s="42"/>
      <c r="H280" s="42"/>
      <c r="I280" s="221"/>
      <c r="J280" s="42"/>
      <c r="K280" s="42"/>
      <c r="L280" s="46"/>
      <c r="M280" s="222"/>
      <c r="N280" s="223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153</v>
      </c>
      <c r="AU280" s="19" t="s">
        <v>149</v>
      </c>
    </row>
    <row r="281" s="13" customFormat="1">
      <c r="A281" s="13"/>
      <c r="B281" s="226"/>
      <c r="C281" s="227"/>
      <c r="D281" s="219" t="s">
        <v>155</v>
      </c>
      <c r="E281" s="228" t="s">
        <v>19</v>
      </c>
      <c r="F281" s="229" t="s">
        <v>419</v>
      </c>
      <c r="G281" s="227"/>
      <c r="H281" s="230">
        <v>5.25</v>
      </c>
      <c r="I281" s="231"/>
      <c r="J281" s="227"/>
      <c r="K281" s="227"/>
      <c r="L281" s="232"/>
      <c r="M281" s="233"/>
      <c r="N281" s="234"/>
      <c r="O281" s="234"/>
      <c r="P281" s="234"/>
      <c r="Q281" s="234"/>
      <c r="R281" s="234"/>
      <c r="S281" s="234"/>
      <c r="T281" s="235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6" t="s">
        <v>155</v>
      </c>
      <c r="AU281" s="236" t="s">
        <v>149</v>
      </c>
      <c r="AV281" s="13" t="s">
        <v>149</v>
      </c>
      <c r="AW281" s="13" t="s">
        <v>32</v>
      </c>
      <c r="AX281" s="13" t="s">
        <v>78</v>
      </c>
      <c r="AY281" s="236" t="s">
        <v>140</v>
      </c>
    </row>
    <row r="282" s="2" customFormat="1" ht="16.5" customHeight="1">
      <c r="A282" s="40"/>
      <c r="B282" s="41"/>
      <c r="C282" s="206" t="s">
        <v>420</v>
      </c>
      <c r="D282" s="206" t="s">
        <v>143</v>
      </c>
      <c r="E282" s="207" t="s">
        <v>421</v>
      </c>
      <c r="F282" s="208" t="s">
        <v>422</v>
      </c>
      <c r="G282" s="209" t="s">
        <v>209</v>
      </c>
      <c r="H282" s="210">
        <v>0.5</v>
      </c>
      <c r="I282" s="211"/>
      <c r="J282" s="212">
        <f>ROUND(I282*H282,2)</f>
        <v>0</v>
      </c>
      <c r="K282" s="208" t="s">
        <v>147</v>
      </c>
      <c r="L282" s="46"/>
      <c r="M282" s="213" t="s">
        <v>19</v>
      </c>
      <c r="N282" s="214" t="s">
        <v>42</v>
      </c>
      <c r="O282" s="86"/>
      <c r="P282" s="215">
        <f>O282*H282</f>
        <v>0</v>
      </c>
      <c r="Q282" s="215">
        <v>0.0015299999999999999</v>
      </c>
      <c r="R282" s="215">
        <f>Q282*H282</f>
        <v>0.00076499999999999995</v>
      </c>
      <c r="S282" s="215">
        <v>0</v>
      </c>
      <c r="T282" s="216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17" t="s">
        <v>284</v>
      </c>
      <c r="AT282" s="217" t="s">
        <v>143</v>
      </c>
      <c r="AU282" s="217" t="s">
        <v>149</v>
      </c>
      <c r="AY282" s="19" t="s">
        <v>140</v>
      </c>
      <c r="BE282" s="218">
        <f>IF(N282="základní",J282,0)</f>
        <v>0</v>
      </c>
      <c r="BF282" s="218">
        <f>IF(N282="snížená",J282,0)</f>
        <v>0</v>
      </c>
      <c r="BG282" s="218">
        <f>IF(N282="zákl. přenesená",J282,0)</f>
        <v>0</v>
      </c>
      <c r="BH282" s="218">
        <f>IF(N282="sníž. přenesená",J282,0)</f>
        <v>0</v>
      </c>
      <c r="BI282" s="218">
        <f>IF(N282="nulová",J282,0)</f>
        <v>0</v>
      </c>
      <c r="BJ282" s="19" t="s">
        <v>149</v>
      </c>
      <c r="BK282" s="218">
        <f>ROUND(I282*H282,2)</f>
        <v>0</v>
      </c>
      <c r="BL282" s="19" t="s">
        <v>284</v>
      </c>
      <c r="BM282" s="217" t="s">
        <v>423</v>
      </c>
    </row>
    <row r="283" s="2" customFormat="1">
      <c r="A283" s="40"/>
      <c r="B283" s="41"/>
      <c r="C283" s="42"/>
      <c r="D283" s="219" t="s">
        <v>151</v>
      </c>
      <c r="E283" s="42"/>
      <c r="F283" s="220" t="s">
        <v>424</v>
      </c>
      <c r="G283" s="42"/>
      <c r="H283" s="42"/>
      <c r="I283" s="221"/>
      <c r="J283" s="42"/>
      <c r="K283" s="42"/>
      <c r="L283" s="46"/>
      <c r="M283" s="222"/>
      <c r="N283" s="223"/>
      <c r="O283" s="86"/>
      <c r="P283" s="86"/>
      <c r="Q283" s="86"/>
      <c r="R283" s="86"/>
      <c r="S283" s="86"/>
      <c r="T283" s="87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9" t="s">
        <v>151</v>
      </c>
      <c r="AU283" s="19" t="s">
        <v>149</v>
      </c>
    </row>
    <row r="284" s="2" customFormat="1">
      <c r="A284" s="40"/>
      <c r="B284" s="41"/>
      <c r="C284" s="42"/>
      <c r="D284" s="224" t="s">
        <v>153</v>
      </c>
      <c r="E284" s="42"/>
      <c r="F284" s="225" t="s">
        <v>425</v>
      </c>
      <c r="G284" s="42"/>
      <c r="H284" s="42"/>
      <c r="I284" s="221"/>
      <c r="J284" s="42"/>
      <c r="K284" s="42"/>
      <c r="L284" s="46"/>
      <c r="M284" s="222"/>
      <c r="N284" s="223"/>
      <c r="O284" s="86"/>
      <c r="P284" s="86"/>
      <c r="Q284" s="86"/>
      <c r="R284" s="86"/>
      <c r="S284" s="86"/>
      <c r="T284" s="87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T284" s="19" t="s">
        <v>153</v>
      </c>
      <c r="AU284" s="19" t="s">
        <v>149</v>
      </c>
    </row>
    <row r="285" s="13" customFormat="1">
      <c r="A285" s="13"/>
      <c r="B285" s="226"/>
      <c r="C285" s="227"/>
      <c r="D285" s="219" t="s">
        <v>155</v>
      </c>
      <c r="E285" s="228" t="s">
        <v>19</v>
      </c>
      <c r="F285" s="229" t="s">
        <v>426</v>
      </c>
      <c r="G285" s="227"/>
      <c r="H285" s="230">
        <v>0.5</v>
      </c>
      <c r="I285" s="231"/>
      <c r="J285" s="227"/>
      <c r="K285" s="227"/>
      <c r="L285" s="232"/>
      <c r="M285" s="233"/>
      <c r="N285" s="234"/>
      <c r="O285" s="234"/>
      <c r="P285" s="234"/>
      <c r="Q285" s="234"/>
      <c r="R285" s="234"/>
      <c r="S285" s="234"/>
      <c r="T285" s="235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6" t="s">
        <v>155</v>
      </c>
      <c r="AU285" s="236" t="s">
        <v>149</v>
      </c>
      <c r="AV285" s="13" t="s">
        <v>149</v>
      </c>
      <c r="AW285" s="13" t="s">
        <v>32</v>
      </c>
      <c r="AX285" s="13" t="s">
        <v>78</v>
      </c>
      <c r="AY285" s="236" t="s">
        <v>140</v>
      </c>
    </row>
    <row r="286" s="2" customFormat="1" ht="16.5" customHeight="1">
      <c r="A286" s="40"/>
      <c r="B286" s="41"/>
      <c r="C286" s="206" t="s">
        <v>427</v>
      </c>
      <c r="D286" s="206" t="s">
        <v>143</v>
      </c>
      <c r="E286" s="207" t="s">
        <v>428</v>
      </c>
      <c r="F286" s="208" t="s">
        <v>429</v>
      </c>
      <c r="G286" s="209" t="s">
        <v>362</v>
      </c>
      <c r="H286" s="210">
        <v>2</v>
      </c>
      <c r="I286" s="211"/>
      <c r="J286" s="212">
        <f>ROUND(I286*H286,2)</f>
        <v>0</v>
      </c>
      <c r="K286" s="208" t="s">
        <v>147</v>
      </c>
      <c r="L286" s="46"/>
      <c r="M286" s="213" t="s">
        <v>19</v>
      </c>
      <c r="N286" s="214" t="s">
        <v>42</v>
      </c>
      <c r="O286" s="86"/>
      <c r="P286" s="215">
        <f>O286*H286</f>
        <v>0</v>
      </c>
      <c r="Q286" s="215">
        <v>0</v>
      </c>
      <c r="R286" s="215">
        <f>Q286*H286</f>
        <v>0</v>
      </c>
      <c r="S286" s="215">
        <v>0</v>
      </c>
      <c r="T286" s="216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17" t="s">
        <v>284</v>
      </c>
      <c r="AT286" s="217" t="s">
        <v>143</v>
      </c>
      <c r="AU286" s="217" t="s">
        <v>149</v>
      </c>
      <c r="AY286" s="19" t="s">
        <v>140</v>
      </c>
      <c r="BE286" s="218">
        <f>IF(N286="základní",J286,0)</f>
        <v>0</v>
      </c>
      <c r="BF286" s="218">
        <f>IF(N286="snížená",J286,0)</f>
        <v>0</v>
      </c>
      <c r="BG286" s="218">
        <f>IF(N286="zákl. přenesená",J286,0)</f>
        <v>0</v>
      </c>
      <c r="BH286" s="218">
        <f>IF(N286="sníž. přenesená",J286,0)</f>
        <v>0</v>
      </c>
      <c r="BI286" s="218">
        <f>IF(N286="nulová",J286,0)</f>
        <v>0</v>
      </c>
      <c r="BJ286" s="19" t="s">
        <v>149</v>
      </c>
      <c r="BK286" s="218">
        <f>ROUND(I286*H286,2)</f>
        <v>0</v>
      </c>
      <c r="BL286" s="19" t="s">
        <v>284</v>
      </c>
      <c r="BM286" s="217" t="s">
        <v>430</v>
      </c>
    </row>
    <row r="287" s="2" customFormat="1">
      <c r="A287" s="40"/>
      <c r="B287" s="41"/>
      <c r="C287" s="42"/>
      <c r="D287" s="219" t="s">
        <v>151</v>
      </c>
      <c r="E287" s="42"/>
      <c r="F287" s="220" t="s">
        <v>431</v>
      </c>
      <c r="G287" s="42"/>
      <c r="H287" s="42"/>
      <c r="I287" s="221"/>
      <c r="J287" s="42"/>
      <c r="K287" s="42"/>
      <c r="L287" s="46"/>
      <c r="M287" s="222"/>
      <c r="N287" s="223"/>
      <c r="O287" s="86"/>
      <c r="P287" s="86"/>
      <c r="Q287" s="86"/>
      <c r="R287" s="86"/>
      <c r="S287" s="86"/>
      <c r="T287" s="87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9" t="s">
        <v>151</v>
      </c>
      <c r="AU287" s="19" t="s">
        <v>149</v>
      </c>
    </row>
    <row r="288" s="2" customFormat="1">
      <c r="A288" s="40"/>
      <c r="B288" s="41"/>
      <c r="C288" s="42"/>
      <c r="D288" s="224" t="s">
        <v>153</v>
      </c>
      <c r="E288" s="42"/>
      <c r="F288" s="225" t="s">
        <v>432</v>
      </c>
      <c r="G288" s="42"/>
      <c r="H288" s="42"/>
      <c r="I288" s="221"/>
      <c r="J288" s="42"/>
      <c r="K288" s="42"/>
      <c r="L288" s="46"/>
      <c r="M288" s="222"/>
      <c r="N288" s="223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153</v>
      </c>
      <c r="AU288" s="19" t="s">
        <v>149</v>
      </c>
    </row>
    <row r="289" s="2" customFormat="1" ht="16.5" customHeight="1">
      <c r="A289" s="40"/>
      <c r="B289" s="41"/>
      <c r="C289" s="206" t="s">
        <v>433</v>
      </c>
      <c r="D289" s="206" t="s">
        <v>143</v>
      </c>
      <c r="E289" s="207" t="s">
        <v>434</v>
      </c>
      <c r="F289" s="208" t="s">
        <v>435</v>
      </c>
      <c r="G289" s="209" t="s">
        <v>362</v>
      </c>
      <c r="H289" s="210">
        <v>2</v>
      </c>
      <c r="I289" s="211"/>
      <c r="J289" s="212">
        <f>ROUND(I289*H289,2)</f>
        <v>0</v>
      </c>
      <c r="K289" s="208" t="s">
        <v>147</v>
      </c>
      <c r="L289" s="46"/>
      <c r="M289" s="213" t="s">
        <v>19</v>
      </c>
      <c r="N289" s="214" t="s">
        <v>42</v>
      </c>
      <c r="O289" s="86"/>
      <c r="P289" s="215">
        <f>O289*H289</f>
        <v>0</v>
      </c>
      <c r="Q289" s="215">
        <v>0</v>
      </c>
      <c r="R289" s="215">
        <f>Q289*H289</f>
        <v>0</v>
      </c>
      <c r="S289" s="215">
        <v>0</v>
      </c>
      <c r="T289" s="216">
        <f>S289*H289</f>
        <v>0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17" t="s">
        <v>284</v>
      </c>
      <c r="AT289" s="217" t="s">
        <v>143</v>
      </c>
      <c r="AU289" s="217" t="s">
        <v>149</v>
      </c>
      <c r="AY289" s="19" t="s">
        <v>140</v>
      </c>
      <c r="BE289" s="218">
        <f>IF(N289="základní",J289,0)</f>
        <v>0</v>
      </c>
      <c r="BF289" s="218">
        <f>IF(N289="snížená",J289,0)</f>
        <v>0</v>
      </c>
      <c r="BG289" s="218">
        <f>IF(N289="zákl. přenesená",J289,0)</f>
        <v>0</v>
      </c>
      <c r="BH289" s="218">
        <f>IF(N289="sníž. přenesená",J289,0)</f>
        <v>0</v>
      </c>
      <c r="BI289" s="218">
        <f>IF(N289="nulová",J289,0)</f>
        <v>0</v>
      </c>
      <c r="BJ289" s="19" t="s">
        <v>149</v>
      </c>
      <c r="BK289" s="218">
        <f>ROUND(I289*H289,2)</f>
        <v>0</v>
      </c>
      <c r="BL289" s="19" t="s">
        <v>284</v>
      </c>
      <c r="BM289" s="217" t="s">
        <v>436</v>
      </c>
    </row>
    <row r="290" s="2" customFormat="1">
      <c r="A290" s="40"/>
      <c r="B290" s="41"/>
      <c r="C290" s="42"/>
      <c r="D290" s="219" t="s">
        <v>151</v>
      </c>
      <c r="E290" s="42"/>
      <c r="F290" s="220" t="s">
        <v>437</v>
      </c>
      <c r="G290" s="42"/>
      <c r="H290" s="42"/>
      <c r="I290" s="221"/>
      <c r="J290" s="42"/>
      <c r="K290" s="42"/>
      <c r="L290" s="46"/>
      <c r="M290" s="222"/>
      <c r="N290" s="223"/>
      <c r="O290" s="86"/>
      <c r="P290" s="86"/>
      <c r="Q290" s="86"/>
      <c r="R290" s="86"/>
      <c r="S290" s="86"/>
      <c r="T290" s="87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T290" s="19" t="s">
        <v>151</v>
      </c>
      <c r="AU290" s="19" t="s">
        <v>149</v>
      </c>
    </row>
    <row r="291" s="2" customFormat="1">
      <c r="A291" s="40"/>
      <c r="B291" s="41"/>
      <c r="C291" s="42"/>
      <c r="D291" s="224" t="s">
        <v>153</v>
      </c>
      <c r="E291" s="42"/>
      <c r="F291" s="225" t="s">
        <v>438</v>
      </c>
      <c r="G291" s="42"/>
      <c r="H291" s="42"/>
      <c r="I291" s="221"/>
      <c r="J291" s="42"/>
      <c r="K291" s="42"/>
      <c r="L291" s="46"/>
      <c r="M291" s="222"/>
      <c r="N291" s="223"/>
      <c r="O291" s="86"/>
      <c r="P291" s="86"/>
      <c r="Q291" s="86"/>
      <c r="R291" s="86"/>
      <c r="S291" s="86"/>
      <c r="T291" s="87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9" t="s">
        <v>153</v>
      </c>
      <c r="AU291" s="19" t="s">
        <v>149</v>
      </c>
    </row>
    <row r="292" s="2" customFormat="1" ht="16.5" customHeight="1">
      <c r="A292" s="40"/>
      <c r="B292" s="41"/>
      <c r="C292" s="206" t="s">
        <v>439</v>
      </c>
      <c r="D292" s="206" t="s">
        <v>143</v>
      </c>
      <c r="E292" s="207" t="s">
        <v>440</v>
      </c>
      <c r="F292" s="208" t="s">
        <v>441</v>
      </c>
      <c r="G292" s="209" t="s">
        <v>362</v>
      </c>
      <c r="H292" s="210">
        <v>1</v>
      </c>
      <c r="I292" s="211"/>
      <c r="J292" s="212">
        <f>ROUND(I292*H292,2)</f>
        <v>0</v>
      </c>
      <c r="K292" s="208" t="s">
        <v>147</v>
      </c>
      <c r="L292" s="46"/>
      <c r="M292" s="213" t="s">
        <v>19</v>
      </c>
      <c r="N292" s="214" t="s">
        <v>42</v>
      </c>
      <c r="O292" s="86"/>
      <c r="P292" s="215">
        <f>O292*H292</f>
        <v>0</v>
      </c>
      <c r="Q292" s="215">
        <v>0</v>
      </c>
      <c r="R292" s="215">
        <f>Q292*H292</f>
        <v>0</v>
      </c>
      <c r="S292" s="215">
        <v>0</v>
      </c>
      <c r="T292" s="216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17" t="s">
        <v>284</v>
      </c>
      <c r="AT292" s="217" t="s">
        <v>143</v>
      </c>
      <c r="AU292" s="217" t="s">
        <v>149</v>
      </c>
      <c r="AY292" s="19" t="s">
        <v>140</v>
      </c>
      <c r="BE292" s="218">
        <f>IF(N292="základní",J292,0)</f>
        <v>0</v>
      </c>
      <c r="BF292" s="218">
        <f>IF(N292="snížená",J292,0)</f>
        <v>0</v>
      </c>
      <c r="BG292" s="218">
        <f>IF(N292="zákl. přenesená",J292,0)</f>
        <v>0</v>
      </c>
      <c r="BH292" s="218">
        <f>IF(N292="sníž. přenesená",J292,0)</f>
        <v>0</v>
      </c>
      <c r="BI292" s="218">
        <f>IF(N292="nulová",J292,0)</f>
        <v>0</v>
      </c>
      <c r="BJ292" s="19" t="s">
        <v>149</v>
      </c>
      <c r="BK292" s="218">
        <f>ROUND(I292*H292,2)</f>
        <v>0</v>
      </c>
      <c r="BL292" s="19" t="s">
        <v>284</v>
      </c>
      <c r="BM292" s="217" t="s">
        <v>442</v>
      </c>
    </row>
    <row r="293" s="2" customFormat="1">
      <c r="A293" s="40"/>
      <c r="B293" s="41"/>
      <c r="C293" s="42"/>
      <c r="D293" s="219" t="s">
        <v>151</v>
      </c>
      <c r="E293" s="42"/>
      <c r="F293" s="220" t="s">
        <v>443</v>
      </c>
      <c r="G293" s="42"/>
      <c r="H293" s="42"/>
      <c r="I293" s="221"/>
      <c r="J293" s="42"/>
      <c r="K293" s="42"/>
      <c r="L293" s="46"/>
      <c r="M293" s="222"/>
      <c r="N293" s="223"/>
      <c r="O293" s="86"/>
      <c r="P293" s="86"/>
      <c r="Q293" s="86"/>
      <c r="R293" s="86"/>
      <c r="S293" s="86"/>
      <c r="T293" s="87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9" t="s">
        <v>151</v>
      </c>
      <c r="AU293" s="19" t="s">
        <v>149</v>
      </c>
    </row>
    <row r="294" s="2" customFormat="1">
      <c r="A294" s="40"/>
      <c r="B294" s="41"/>
      <c r="C294" s="42"/>
      <c r="D294" s="224" t="s">
        <v>153</v>
      </c>
      <c r="E294" s="42"/>
      <c r="F294" s="225" t="s">
        <v>444</v>
      </c>
      <c r="G294" s="42"/>
      <c r="H294" s="42"/>
      <c r="I294" s="221"/>
      <c r="J294" s="42"/>
      <c r="K294" s="42"/>
      <c r="L294" s="46"/>
      <c r="M294" s="222"/>
      <c r="N294" s="223"/>
      <c r="O294" s="86"/>
      <c r="P294" s="86"/>
      <c r="Q294" s="86"/>
      <c r="R294" s="86"/>
      <c r="S294" s="86"/>
      <c r="T294" s="87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T294" s="19" t="s">
        <v>153</v>
      </c>
      <c r="AU294" s="19" t="s">
        <v>149</v>
      </c>
    </row>
    <row r="295" s="2" customFormat="1" ht="16.5" customHeight="1">
      <c r="A295" s="40"/>
      <c r="B295" s="41"/>
      <c r="C295" s="206" t="s">
        <v>445</v>
      </c>
      <c r="D295" s="206" t="s">
        <v>143</v>
      </c>
      <c r="E295" s="207" t="s">
        <v>446</v>
      </c>
      <c r="F295" s="208" t="s">
        <v>447</v>
      </c>
      <c r="G295" s="209" t="s">
        <v>362</v>
      </c>
      <c r="H295" s="210">
        <v>3</v>
      </c>
      <c r="I295" s="211"/>
      <c r="J295" s="212">
        <f>ROUND(I295*H295,2)</f>
        <v>0</v>
      </c>
      <c r="K295" s="208" t="s">
        <v>147</v>
      </c>
      <c r="L295" s="46"/>
      <c r="M295" s="213" t="s">
        <v>19</v>
      </c>
      <c r="N295" s="214" t="s">
        <v>42</v>
      </c>
      <c r="O295" s="86"/>
      <c r="P295" s="215">
        <f>O295*H295</f>
        <v>0</v>
      </c>
      <c r="Q295" s="215">
        <v>0</v>
      </c>
      <c r="R295" s="215">
        <f>Q295*H295</f>
        <v>0</v>
      </c>
      <c r="S295" s="215">
        <v>0.0030999999999999999</v>
      </c>
      <c r="T295" s="216">
        <f>S295*H295</f>
        <v>0.0092999999999999992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17" t="s">
        <v>284</v>
      </c>
      <c r="AT295" s="217" t="s">
        <v>143</v>
      </c>
      <c r="AU295" s="217" t="s">
        <v>149</v>
      </c>
      <c r="AY295" s="19" t="s">
        <v>140</v>
      </c>
      <c r="BE295" s="218">
        <f>IF(N295="základní",J295,0)</f>
        <v>0</v>
      </c>
      <c r="BF295" s="218">
        <f>IF(N295="snížená",J295,0)</f>
        <v>0</v>
      </c>
      <c r="BG295" s="218">
        <f>IF(N295="zákl. přenesená",J295,0)</f>
        <v>0</v>
      </c>
      <c r="BH295" s="218">
        <f>IF(N295="sníž. přenesená",J295,0)</f>
        <v>0</v>
      </c>
      <c r="BI295" s="218">
        <f>IF(N295="nulová",J295,0)</f>
        <v>0</v>
      </c>
      <c r="BJ295" s="19" t="s">
        <v>149</v>
      </c>
      <c r="BK295" s="218">
        <f>ROUND(I295*H295,2)</f>
        <v>0</v>
      </c>
      <c r="BL295" s="19" t="s">
        <v>284</v>
      </c>
      <c r="BM295" s="217" t="s">
        <v>448</v>
      </c>
    </row>
    <row r="296" s="2" customFormat="1">
      <c r="A296" s="40"/>
      <c r="B296" s="41"/>
      <c r="C296" s="42"/>
      <c r="D296" s="219" t="s">
        <v>151</v>
      </c>
      <c r="E296" s="42"/>
      <c r="F296" s="220" t="s">
        <v>449</v>
      </c>
      <c r="G296" s="42"/>
      <c r="H296" s="42"/>
      <c r="I296" s="221"/>
      <c r="J296" s="42"/>
      <c r="K296" s="42"/>
      <c r="L296" s="46"/>
      <c r="M296" s="222"/>
      <c r="N296" s="223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9" t="s">
        <v>151</v>
      </c>
      <c r="AU296" s="19" t="s">
        <v>149</v>
      </c>
    </row>
    <row r="297" s="2" customFormat="1">
      <c r="A297" s="40"/>
      <c r="B297" s="41"/>
      <c r="C297" s="42"/>
      <c r="D297" s="224" t="s">
        <v>153</v>
      </c>
      <c r="E297" s="42"/>
      <c r="F297" s="225" t="s">
        <v>450</v>
      </c>
      <c r="G297" s="42"/>
      <c r="H297" s="42"/>
      <c r="I297" s="221"/>
      <c r="J297" s="42"/>
      <c r="K297" s="42"/>
      <c r="L297" s="46"/>
      <c r="M297" s="222"/>
      <c r="N297" s="223"/>
      <c r="O297" s="86"/>
      <c r="P297" s="86"/>
      <c r="Q297" s="86"/>
      <c r="R297" s="86"/>
      <c r="S297" s="86"/>
      <c r="T297" s="87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T297" s="19" t="s">
        <v>153</v>
      </c>
      <c r="AU297" s="19" t="s">
        <v>149</v>
      </c>
    </row>
    <row r="298" s="13" customFormat="1">
      <c r="A298" s="13"/>
      <c r="B298" s="226"/>
      <c r="C298" s="227"/>
      <c r="D298" s="219" t="s">
        <v>155</v>
      </c>
      <c r="E298" s="228" t="s">
        <v>19</v>
      </c>
      <c r="F298" s="229" t="s">
        <v>451</v>
      </c>
      <c r="G298" s="227"/>
      <c r="H298" s="230">
        <v>3</v>
      </c>
      <c r="I298" s="231"/>
      <c r="J298" s="227"/>
      <c r="K298" s="227"/>
      <c r="L298" s="232"/>
      <c r="M298" s="233"/>
      <c r="N298" s="234"/>
      <c r="O298" s="234"/>
      <c r="P298" s="234"/>
      <c r="Q298" s="234"/>
      <c r="R298" s="234"/>
      <c r="S298" s="234"/>
      <c r="T298" s="235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6" t="s">
        <v>155</v>
      </c>
      <c r="AU298" s="236" t="s">
        <v>149</v>
      </c>
      <c r="AV298" s="13" t="s">
        <v>149</v>
      </c>
      <c r="AW298" s="13" t="s">
        <v>32</v>
      </c>
      <c r="AX298" s="13" t="s">
        <v>78</v>
      </c>
      <c r="AY298" s="236" t="s">
        <v>140</v>
      </c>
    </row>
    <row r="299" s="2" customFormat="1" ht="16.5" customHeight="1">
      <c r="A299" s="40"/>
      <c r="B299" s="41"/>
      <c r="C299" s="206" t="s">
        <v>452</v>
      </c>
      <c r="D299" s="206" t="s">
        <v>143</v>
      </c>
      <c r="E299" s="207" t="s">
        <v>453</v>
      </c>
      <c r="F299" s="208" t="s">
        <v>454</v>
      </c>
      <c r="G299" s="209" t="s">
        <v>362</v>
      </c>
      <c r="H299" s="210">
        <v>2</v>
      </c>
      <c r="I299" s="211"/>
      <c r="J299" s="212">
        <f>ROUND(I299*H299,2)</f>
        <v>0</v>
      </c>
      <c r="K299" s="208" t="s">
        <v>147</v>
      </c>
      <c r="L299" s="46"/>
      <c r="M299" s="213" t="s">
        <v>19</v>
      </c>
      <c r="N299" s="214" t="s">
        <v>42</v>
      </c>
      <c r="O299" s="86"/>
      <c r="P299" s="215">
        <f>O299*H299</f>
        <v>0</v>
      </c>
      <c r="Q299" s="215">
        <v>6.0000000000000002E-05</v>
      </c>
      <c r="R299" s="215">
        <f>Q299*H299</f>
        <v>0.00012</v>
      </c>
      <c r="S299" s="215">
        <v>0</v>
      </c>
      <c r="T299" s="216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17" t="s">
        <v>284</v>
      </c>
      <c r="AT299" s="217" t="s">
        <v>143</v>
      </c>
      <c r="AU299" s="217" t="s">
        <v>149</v>
      </c>
      <c r="AY299" s="19" t="s">
        <v>140</v>
      </c>
      <c r="BE299" s="218">
        <f>IF(N299="základní",J299,0)</f>
        <v>0</v>
      </c>
      <c r="BF299" s="218">
        <f>IF(N299="snížená",J299,0)</f>
        <v>0</v>
      </c>
      <c r="BG299" s="218">
        <f>IF(N299="zákl. přenesená",J299,0)</f>
        <v>0</v>
      </c>
      <c r="BH299" s="218">
        <f>IF(N299="sníž. přenesená",J299,0)</f>
        <v>0</v>
      </c>
      <c r="BI299" s="218">
        <f>IF(N299="nulová",J299,0)</f>
        <v>0</v>
      </c>
      <c r="BJ299" s="19" t="s">
        <v>149</v>
      </c>
      <c r="BK299" s="218">
        <f>ROUND(I299*H299,2)</f>
        <v>0</v>
      </c>
      <c r="BL299" s="19" t="s">
        <v>284</v>
      </c>
      <c r="BM299" s="217" t="s">
        <v>455</v>
      </c>
    </row>
    <row r="300" s="2" customFormat="1">
      <c r="A300" s="40"/>
      <c r="B300" s="41"/>
      <c r="C300" s="42"/>
      <c r="D300" s="219" t="s">
        <v>151</v>
      </c>
      <c r="E300" s="42"/>
      <c r="F300" s="220" t="s">
        <v>456</v>
      </c>
      <c r="G300" s="42"/>
      <c r="H300" s="42"/>
      <c r="I300" s="221"/>
      <c r="J300" s="42"/>
      <c r="K300" s="42"/>
      <c r="L300" s="46"/>
      <c r="M300" s="222"/>
      <c r="N300" s="223"/>
      <c r="O300" s="86"/>
      <c r="P300" s="86"/>
      <c r="Q300" s="86"/>
      <c r="R300" s="86"/>
      <c r="S300" s="86"/>
      <c r="T300" s="87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T300" s="19" t="s">
        <v>151</v>
      </c>
      <c r="AU300" s="19" t="s">
        <v>149</v>
      </c>
    </row>
    <row r="301" s="2" customFormat="1">
      <c r="A301" s="40"/>
      <c r="B301" s="41"/>
      <c r="C301" s="42"/>
      <c r="D301" s="224" t="s">
        <v>153</v>
      </c>
      <c r="E301" s="42"/>
      <c r="F301" s="225" t="s">
        <v>457</v>
      </c>
      <c r="G301" s="42"/>
      <c r="H301" s="42"/>
      <c r="I301" s="221"/>
      <c r="J301" s="42"/>
      <c r="K301" s="42"/>
      <c r="L301" s="46"/>
      <c r="M301" s="222"/>
      <c r="N301" s="223"/>
      <c r="O301" s="86"/>
      <c r="P301" s="86"/>
      <c r="Q301" s="86"/>
      <c r="R301" s="86"/>
      <c r="S301" s="86"/>
      <c r="T301" s="87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T301" s="19" t="s">
        <v>153</v>
      </c>
      <c r="AU301" s="19" t="s">
        <v>149</v>
      </c>
    </row>
    <row r="302" s="2" customFormat="1" ht="16.5" customHeight="1">
      <c r="A302" s="40"/>
      <c r="B302" s="41"/>
      <c r="C302" s="248" t="s">
        <v>458</v>
      </c>
      <c r="D302" s="248" t="s">
        <v>215</v>
      </c>
      <c r="E302" s="249" t="s">
        <v>459</v>
      </c>
      <c r="F302" s="250" t="s">
        <v>460</v>
      </c>
      <c r="G302" s="251" t="s">
        <v>362</v>
      </c>
      <c r="H302" s="252">
        <v>2</v>
      </c>
      <c r="I302" s="253"/>
      <c r="J302" s="254">
        <f>ROUND(I302*H302,2)</f>
        <v>0</v>
      </c>
      <c r="K302" s="250" t="s">
        <v>147</v>
      </c>
      <c r="L302" s="255"/>
      <c r="M302" s="256" t="s">
        <v>19</v>
      </c>
      <c r="N302" s="257" t="s">
        <v>42</v>
      </c>
      <c r="O302" s="86"/>
      <c r="P302" s="215">
        <f>O302*H302</f>
        <v>0</v>
      </c>
      <c r="Q302" s="215">
        <v>0.00044000000000000002</v>
      </c>
      <c r="R302" s="215">
        <f>Q302*H302</f>
        <v>0.00088000000000000003</v>
      </c>
      <c r="S302" s="215">
        <v>0</v>
      </c>
      <c r="T302" s="216">
        <f>S302*H302</f>
        <v>0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17" t="s">
        <v>354</v>
      </c>
      <c r="AT302" s="217" t="s">
        <v>215</v>
      </c>
      <c r="AU302" s="217" t="s">
        <v>149</v>
      </c>
      <c r="AY302" s="19" t="s">
        <v>140</v>
      </c>
      <c r="BE302" s="218">
        <f>IF(N302="základní",J302,0)</f>
        <v>0</v>
      </c>
      <c r="BF302" s="218">
        <f>IF(N302="snížená",J302,0)</f>
        <v>0</v>
      </c>
      <c r="BG302" s="218">
        <f>IF(N302="zákl. přenesená",J302,0)</f>
        <v>0</v>
      </c>
      <c r="BH302" s="218">
        <f>IF(N302="sníž. přenesená",J302,0)</f>
        <v>0</v>
      </c>
      <c r="BI302" s="218">
        <f>IF(N302="nulová",J302,0)</f>
        <v>0</v>
      </c>
      <c r="BJ302" s="19" t="s">
        <v>149</v>
      </c>
      <c r="BK302" s="218">
        <f>ROUND(I302*H302,2)</f>
        <v>0</v>
      </c>
      <c r="BL302" s="19" t="s">
        <v>284</v>
      </c>
      <c r="BM302" s="217" t="s">
        <v>461</v>
      </c>
    </row>
    <row r="303" s="2" customFormat="1">
      <c r="A303" s="40"/>
      <c r="B303" s="41"/>
      <c r="C303" s="42"/>
      <c r="D303" s="219" t="s">
        <v>151</v>
      </c>
      <c r="E303" s="42"/>
      <c r="F303" s="220" t="s">
        <v>460</v>
      </c>
      <c r="G303" s="42"/>
      <c r="H303" s="42"/>
      <c r="I303" s="221"/>
      <c r="J303" s="42"/>
      <c r="K303" s="42"/>
      <c r="L303" s="46"/>
      <c r="M303" s="222"/>
      <c r="N303" s="223"/>
      <c r="O303" s="86"/>
      <c r="P303" s="86"/>
      <c r="Q303" s="86"/>
      <c r="R303" s="86"/>
      <c r="S303" s="86"/>
      <c r="T303" s="87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T303" s="19" t="s">
        <v>151</v>
      </c>
      <c r="AU303" s="19" t="s">
        <v>149</v>
      </c>
    </row>
    <row r="304" s="2" customFormat="1" ht="16.5" customHeight="1">
      <c r="A304" s="40"/>
      <c r="B304" s="41"/>
      <c r="C304" s="206" t="s">
        <v>462</v>
      </c>
      <c r="D304" s="206" t="s">
        <v>143</v>
      </c>
      <c r="E304" s="207" t="s">
        <v>463</v>
      </c>
      <c r="F304" s="208" t="s">
        <v>464</v>
      </c>
      <c r="G304" s="209" t="s">
        <v>362</v>
      </c>
      <c r="H304" s="210">
        <v>2</v>
      </c>
      <c r="I304" s="211"/>
      <c r="J304" s="212">
        <f>ROUND(I304*H304,2)</f>
        <v>0</v>
      </c>
      <c r="K304" s="208" t="s">
        <v>147</v>
      </c>
      <c r="L304" s="46"/>
      <c r="M304" s="213" t="s">
        <v>19</v>
      </c>
      <c r="N304" s="214" t="s">
        <v>42</v>
      </c>
      <c r="O304" s="86"/>
      <c r="P304" s="215">
        <f>O304*H304</f>
        <v>0</v>
      </c>
      <c r="Q304" s="215">
        <v>0</v>
      </c>
      <c r="R304" s="215">
        <f>Q304*H304</f>
        <v>0</v>
      </c>
      <c r="S304" s="215">
        <v>0</v>
      </c>
      <c r="T304" s="216">
        <f>S304*H304</f>
        <v>0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17" t="s">
        <v>284</v>
      </c>
      <c r="AT304" s="217" t="s">
        <v>143</v>
      </c>
      <c r="AU304" s="217" t="s">
        <v>149</v>
      </c>
      <c r="AY304" s="19" t="s">
        <v>140</v>
      </c>
      <c r="BE304" s="218">
        <f>IF(N304="základní",J304,0)</f>
        <v>0</v>
      </c>
      <c r="BF304" s="218">
        <f>IF(N304="snížená",J304,0)</f>
        <v>0</v>
      </c>
      <c r="BG304" s="218">
        <f>IF(N304="zákl. přenesená",J304,0)</f>
        <v>0</v>
      </c>
      <c r="BH304" s="218">
        <f>IF(N304="sníž. přenesená",J304,0)</f>
        <v>0</v>
      </c>
      <c r="BI304" s="218">
        <f>IF(N304="nulová",J304,0)</f>
        <v>0</v>
      </c>
      <c r="BJ304" s="19" t="s">
        <v>149</v>
      </c>
      <c r="BK304" s="218">
        <f>ROUND(I304*H304,2)</f>
        <v>0</v>
      </c>
      <c r="BL304" s="19" t="s">
        <v>284</v>
      </c>
      <c r="BM304" s="217" t="s">
        <v>465</v>
      </c>
    </row>
    <row r="305" s="2" customFormat="1">
      <c r="A305" s="40"/>
      <c r="B305" s="41"/>
      <c r="C305" s="42"/>
      <c r="D305" s="219" t="s">
        <v>151</v>
      </c>
      <c r="E305" s="42"/>
      <c r="F305" s="220" t="s">
        <v>466</v>
      </c>
      <c r="G305" s="42"/>
      <c r="H305" s="42"/>
      <c r="I305" s="221"/>
      <c r="J305" s="42"/>
      <c r="K305" s="42"/>
      <c r="L305" s="46"/>
      <c r="M305" s="222"/>
      <c r="N305" s="223"/>
      <c r="O305" s="86"/>
      <c r="P305" s="86"/>
      <c r="Q305" s="86"/>
      <c r="R305" s="86"/>
      <c r="S305" s="86"/>
      <c r="T305" s="87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T305" s="19" t="s">
        <v>151</v>
      </c>
      <c r="AU305" s="19" t="s">
        <v>149</v>
      </c>
    </row>
    <row r="306" s="2" customFormat="1">
      <c r="A306" s="40"/>
      <c r="B306" s="41"/>
      <c r="C306" s="42"/>
      <c r="D306" s="224" t="s">
        <v>153</v>
      </c>
      <c r="E306" s="42"/>
      <c r="F306" s="225" t="s">
        <v>467</v>
      </c>
      <c r="G306" s="42"/>
      <c r="H306" s="42"/>
      <c r="I306" s="221"/>
      <c r="J306" s="42"/>
      <c r="K306" s="42"/>
      <c r="L306" s="46"/>
      <c r="M306" s="222"/>
      <c r="N306" s="223"/>
      <c r="O306" s="86"/>
      <c r="P306" s="86"/>
      <c r="Q306" s="86"/>
      <c r="R306" s="86"/>
      <c r="S306" s="86"/>
      <c r="T306" s="87"/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T306" s="19" t="s">
        <v>153</v>
      </c>
      <c r="AU306" s="19" t="s">
        <v>149</v>
      </c>
    </row>
    <row r="307" s="2" customFormat="1" ht="16.5" customHeight="1">
      <c r="A307" s="40"/>
      <c r="B307" s="41"/>
      <c r="C307" s="206" t="s">
        <v>468</v>
      </c>
      <c r="D307" s="206" t="s">
        <v>143</v>
      </c>
      <c r="E307" s="207" t="s">
        <v>469</v>
      </c>
      <c r="F307" s="208" t="s">
        <v>470</v>
      </c>
      <c r="G307" s="209" t="s">
        <v>308</v>
      </c>
      <c r="H307" s="210">
        <v>0.032000000000000001</v>
      </c>
      <c r="I307" s="211"/>
      <c r="J307" s="212">
        <f>ROUND(I307*H307,2)</f>
        <v>0</v>
      </c>
      <c r="K307" s="208" t="s">
        <v>147</v>
      </c>
      <c r="L307" s="46"/>
      <c r="M307" s="213" t="s">
        <v>19</v>
      </c>
      <c r="N307" s="214" t="s">
        <v>42</v>
      </c>
      <c r="O307" s="86"/>
      <c r="P307" s="215">
        <f>O307*H307</f>
        <v>0</v>
      </c>
      <c r="Q307" s="215">
        <v>0</v>
      </c>
      <c r="R307" s="215">
        <f>Q307*H307</f>
        <v>0</v>
      </c>
      <c r="S307" s="215">
        <v>0</v>
      </c>
      <c r="T307" s="216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17" t="s">
        <v>284</v>
      </c>
      <c r="AT307" s="217" t="s">
        <v>143</v>
      </c>
      <c r="AU307" s="217" t="s">
        <v>149</v>
      </c>
      <c r="AY307" s="19" t="s">
        <v>140</v>
      </c>
      <c r="BE307" s="218">
        <f>IF(N307="základní",J307,0)</f>
        <v>0</v>
      </c>
      <c r="BF307" s="218">
        <f>IF(N307="snížená",J307,0)</f>
        <v>0</v>
      </c>
      <c r="BG307" s="218">
        <f>IF(N307="zákl. přenesená",J307,0)</f>
        <v>0</v>
      </c>
      <c r="BH307" s="218">
        <f>IF(N307="sníž. přenesená",J307,0)</f>
        <v>0</v>
      </c>
      <c r="BI307" s="218">
        <f>IF(N307="nulová",J307,0)</f>
        <v>0</v>
      </c>
      <c r="BJ307" s="19" t="s">
        <v>149</v>
      </c>
      <c r="BK307" s="218">
        <f>ROUND(I307*H307,2)</f>
        <v>0</v>
      </c>
      <c r="BL307" s="19" t="s">
        <v>284</v>
      </c>
      <c r="BM307" s="217" t="s">
        <v>471</v>
      </c>
    </row>
    <row r="308" s="2" customFormat="1">
      <c r="A308" s="40"/>
      <c r="B308" s="41"/>
      <c r="C308" s="42"/>
      <c r="D308" s="219" t="s">
        <v>151</v>
      </c>
      <c r="E308" s="42"/>
      <c r="F308" s="220" t="s">
        <v>472</v>
      </c>
      <c r="G308" s="42"/>
      <c r="H308" s="42"/>
      <c r="I308" s="221"/>
      <c r="J308" s="42"/>
      <c r="K308" s="42"/>
      <c r="L308" s="46"/>
      <c r="M308" s="222"/>
      <c r="N308" s="223"/>
      <c r="O308" s="86"/>
      <c r="P308" s="86"/>
      <c r="Q308" s="86"/>
      <c r="R308" s="86"/>
      <c r="S308" s="86"/>
      <c r="T308" s="87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9" t="s">
        <v>151</v>
      </c>
      <c r="AU308" s="19" t="s">
        <v>149</v>
      </c>
    </row>
    <row r="309" s="2" customFormat="1">
      <c r="A309" s="40"/>
      <c r="B309" s="41"/>
      <c r="C309" s="42"/>
      <c r="D309" s="224" t="s">
        <v>153</v>
      </c>
      <c r="E309" s="42"/>
      <c r="F309" s="225" t="s">
        <v>473</v>
      </c>
      <c r="G309" s="42"/>
      <c r="H309" s="42"/>
      <c r="I309" s="221"/>
      <c r="J309" s="42"/>
      <c r="K309" s="42"/>
      <c r="L309" s="46"/>
      <c r="M309" s="222"/>
      <c r="N309" s="223"/>
      <c r="O309" s="86"/>
      <c r="P309" s="86"/>
      <c r="Q309" s="86"/>
      <c r="R309" s="86"/>
      <c r="S309" s="86"/>
      <c r="T309" s="87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T309" s="19" t="s">
        <v>153</v>
      </c>
      <c r="AU309" s="19" t="s">
        <v>149</v>
      </c>
    </row>
    <row r="310" s="12" customFormat="1" ht="22.8" customHeight="1">
      <c r="A310" s="12"/>
      <c r="B310" s="190"/>
      <c r="C310" s="191"/>
      <c r="D310" s="192" t="s">
        <v>69</v>
      </c>
      <c r="E310" s="204" t="s">
        <v>474</v>
      </c>
      <c r="F310" s="204" t="s">
        <v>475</v>
      </c>
      <c r="G310" s="191"/>
      <c r="H310" s="191"/>
      <c r="I310" s="194"/>
      <c r="J310" s="205">
        <f>BK310</f>
        <v>0</v>
      </c>
      <c r="K310" s="191"/>
      <c r="L310" s="196"/>
      <c r="M310" s="197"/>
      <c r="N310" s="198"/>
      <c r="O310" s="198"/>
      <c r="P310" s="199">
        <f>SUM(P311:P356)</f>
        <v>0</v>
      </c>
      <c r="Q310" s="198"/>
      <c r="R310" s="199">
        <f>SUM(R311:R356)</f>
        <v>0.0286</v>
      </c>
      <c r="S310" s="198"/>
      <c r="T310" s="200">
        <f>SUM(T311:T356)</f>
        <v>0.10605999999999999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01" t="s">
        <v>149</v>
      </c>
      <c r="AT310" s="202" t="s">
        <v>69</v>
      </c>
      <c r="AU310" s="202" t="s">
        <v>78</v>
      </c>
      <c r="AY310" s="201" t="s">
        <v>140</v>
      </c>
      <c r="BK310" s="203">
        <f>SUM(BK311:BK356)</f>
        <v>0</v>
      </c>
    </row>
    <row r="311" s="2" customFormat="1" ht="16.5" customHeight="1">
      <c r="A311" s="40"/>
      <c r="B311" s="41"/>
      <c r="C311" s="206" t="s">
        <v>476</v>
      </c>
      <c r="D311" s="206" t="s">
        <v>143</v>
      </c>
      <c r="E311" s="207" t="s">
        <v>477</v>
      </c>
      <c r="F311" s="208" t="s">
        <v>478</v>
      </c>
      <c r="G311" s="209" t="s">
        <v>209</v>
      </c>
      <c r="H311" s="210">
        <v>18.5</v>
      </c>
      <c r="I311" s="211"/>
      <c r="J311" s="212">
        <f>ROUND(I311*H311,2)</f>
        <v>0</v>
      </c>
      <c r="K311" s="208" t="s">
        <v>147</v>
      </c>
      <c r="L311" s="46"/>
      <c r="M311" s="213" t="s">
        <v>19</v>
      </c>
      <c r="N311" s="214" t="s">
        <v>42</v>
      </c>
      <c r="O311" s="86"/>
      <c r="P311" s="215">
        <f>O311*H311</f>
        <v>0</v>
      </c>
      <c r="Q311" s="215">
        <v>0</v>
      </c>
      <c r="R311" s="215">
        <f>Q311*H311</f>
        <v>0</v>
      </c>
      <c r="S311" s="215">
        <v>0.0021299999999999999</v>
      </c>
      <c r="T311" s="216">
        <f>S311*H311</f>
        <v>0.039404999999999996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17" t="s">
        <v>284</v>
      </c>
      <c r="AT311" s="217" t="s">
        <v>143</v>
      </c>
      <c r="AU311" s="217" t="s">
        <v>149</v>
      </c>
      <c r="AY311" s="19" t="s">
        <v>140</v>
      </c>
      <c r="BE311" s="218">
        <f>IF(N311="základní",J311,0)</f>
        <v>0</v>
      </c>
      <c r="BF311" s="218">
        <f>IF(N311="snížená",J311,0)</f>
        <v>0</v>
      </c>
      <c r="BG311" s="218">
        <f>IF(N311="zákl. přenesená",J311,0)</f>
        <v>0</v>
      </c>
      <c r="BH311" s="218">
        <f>IF(N311="sníž. přenesená",J311,0)</f>
        <v>0</v>
      </c>
      <c r="BI311" s="218">
        <f>IF(N311="nulová",J311,0)</f>
        <v>0</v>
      </c>
      <c r="BJ311" s="19" t="s">
        <v>149</v>
      </c>
      <c r="BK311" s="218">
        <f>ROUND(I311*H311,2)</f>
        <v>0</v>
      </c>
      <c r="BL311" s="19" t="s">
        <v>284</v>
      </c>
      <c r="BM311" s="217" t="s">
        <v>479</v>
      </c>
    </row>
    <row r="312" s="2" customFormat="1">
      <c r="A312" s="40"/>
      <c r="B312" s="41"/>
      <c r="C312" s="42"/>
      <c r="D312" s="219" t="s">
        <v>151</v>
      </c>
      <c r="E312" s="42"/>
      <c r="F312" s="220" t="s">
        <v>480</v>
      </c>
      <c r="G312" s="42"/>
      <c r="H312" s="42"/>
      <c r="I312" s="221"/>
      <c r="J312" s="42"/>
      <c r="K312" s="42"/>
      <c r="L312" s="46"/>
      <c r="M312" s="222"/>
      <c r="N312" s="223"/>
      <c r="O312" s="86"/>
      <c r="P312" s="86"/>
      <c r="Q312" s="86"/>
      <c r="R312" s="86"/>
      <c r="S312" s="86"/>
      <c r="T312" s="87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T312" s="19" t="s">
        <v>151</v>
      </c>
      <c r="AU312" s="19" t="s">
        <v>149</v>
      </c>
    </row>
    <row r="313" s="2" customFormat="1">
      <c r="A313" s="40"/>
      <c r="B313" s="41"/>
      <c r="C313" s="42"/>
      <c r="D313" s="224" t="s">
        <v>153</v>
      </c>
      <c r="E313" s="42"/>
      <c r="F313" s="225" t="s">
        <v>481</v>
      </c>
      <c r="G313" s="42"/>
      <c r="H313" s="42"/>
      <c r="I313" s="221"/>
      <c r="J313" s="42"/>
      <c r="K313" s="42"/>
      <c r="L313" s="46"/>
      <c r="M313" s="222"/>
      <c r="N313" s="223"/>
      <c r="O313" s="86"/>
      <c r="P313" s="86"/>
      <c r="Q313" s="86"/>
      <c r="R313" s="86"/>
      <c r="S313" s="86"/>
      <c r="T313" s="87"/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T313" s="19" t="s">
        <v>153</v>
      </c>
      <c r="AU313" s="19" t="s">
        <v>149</v>
      </c>
    </row>
    <row r="314" s="2" customFormat="1" ht="16.5" customHeight="1">
      <c r="A314" s="40"/>
      <c r="B314" s="41"/>
      <c r="C314" s="206" t="s">
        <v>482</v>
      </c>
      <c r="D314" s="206" t="s">
        <v>143</v>
      </c>
      <c r="E314" s="207" t="s">
        <v>483</v>
      </c>
      <c r="F314" s="208" t="s">
        <v>484</v>
      </c>
      <c r="G314" s="209" t="s">
        <v>209</v>
      </c>
      <c r="H314" s="210">
        <v>12</v>
      </c>
      <c r="I314" s="211"/>
      <c r="J314" s="212">
        <f>ROUND(I314*H314,2)</f>
        <v>0</v>
      </c>
      <c r="K314" s="208" t="s">
        <v>147</v>
      </c>
      <c r="L314" s="46"/>
      <c r="M314" s="213" t="s">
        <v>19</v>
      </c>
      <c r="N314" s="214" t="s">
        <v>42</v>
      </c>
      <c r="O314" s="86"/>
      <c r="P314" s="215">
        <f>O314*H314</f>
        <v>0</v>
      </c>
      <c r="Q314" s="215">
        <v>0</v>
      </c>
      <c r="R314" s="215">
        <f>Q314*H314</f>
        <v>0</v>
      </c>
      <c r="S314" s="215">
        <v>0.0049699999999999996</v>
      </c>
      <c r="T314" s="216">
        <f>S314*H314</f>
        <v>0.059639999999999999</v>
      </c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R314" s="217" t="s">
        <v>284</v>
      </c>
      <c r="AT314" s="217" t="s">
        <v>143</v>
      </c>
      <c r="AU314" s="217" t="s">
        <v>149</v>
      </c>
      <c r="AY314" s="19" t="s">
        <v>140</v>
      </c>
      <c r="BE314" s="218">
        <f>IF(N314="základní",J314,0)</f>
        <v>0</v>
      </c>
      <c r="BF314" s="218">
        <f>IF(N314="snížená",J314,0)</f>
        <v>0</v>
      </c>
      <c r="BG314" s="218">
        <f>IF(N314="zákl. přenesená",J314,0)</f>
        <v>0</v>
      </c>
      <c r="BH314" s="218">
        <f>IF(N314="sníž. přenesená",J314,0)</f>
        <v>0</v>
      </c>
      <c r="BI314" s="218">
        <f>IF(N314="nulová",J314,0)</f>
        <v>0</v>
      </c>
      <c r="BJ314" s="19" t="s">
        <v>149</v>
      </c>
      <c r="BK314" s="218">
        <f>ROUND(I314*H314,2)</f>
        <v>0</v>
      </c>
      <c r="BL314" s="19" t="s">
        <v>284</v>
      </c>
      <c r="BM314" s="217" t="s">
        <v>485</v>
      </c>
    </row>
    <row r="315" s="2" customFormat="1">
      <c r="A315" s="40"/>
      <c r="B315" s="41"/>
      <c r="C315" s="42"/>
      <c r="D315" s="219" t="s">
        <v>151</v>
      </c>
      <c r="E315" s="42"/>
      <c r="F315" s="220" t="s">
        <v>486</v>
      </c>
      <c r="G315" s="42"/>
      <c r="H315" s="42"/>
      <c r="I315" s="221"/>
      <c r="J315" s="42"/>
      <c r="K315" s="42"/>
      <c r="L315" s="46"/>
      <c r="M315" s="222"/>
      <c r="N315" s="223"/>
      <c r="O315" s="86"/>
      <c r="P315" s="86"/>
      <c r="Q315" s="86"/>
      <c r="R315" s="86"/>
      <c r="S315" s="86"/>
      <c r="T315" s="87"/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T315" s="19" t="s">
        <v>151</v>
      </c>
      <c r="AU315" s="19" t="s">
        <v>149</v>
      </c>
    </row>
    <row r="316" s="2" customFormat="1">
      <c r="A316" s="40"/>
      <c r="B316" s="41"/>
      <c r="C316" s="42"/>
      <c r="D316" s="224" t="s">
        <v>153</v>
      </c>
      <c r="E316" s="42"/>
      <c r="F316" s="225" t="s">
        <v>487</v>
      </c>
      <c r="G316" s="42"/>
      <c r="H316" s="42"/>
      <c r="I316" s="221"/>
      <c r="J316" s="42"/>
      <c r="K316" s="42"/>
      <c r="L316" s="46"/>
      <c r="M316" s="222"/>
      <c r="N316" s="223"/>
      <c r="O316" s="86"/>
      <c r="P316" s="86"/>
      <c r="Q316" s="86"/>
      <c r="R316" s="86"/>
      <c r="S316" s="86"/>
      <c r="T316" s="87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T316" s="19" t="s">
        <v>153</v>
      </c>
      <c r="AU316" s="19" t="s">
        <v>149</v>
      </c>
    </row>
    <row r="317" s="2" customFormat="1" ht="16.5" customHeight="1">
      <c r="A317" s="40"/>
      <c r="B317" s="41"/>
      <c r="C317" s="206" t="s">
        <v>488</v>
      </c>
      <c r="D317" s="206" t="s">
        <v>143</v>
      </c>
      <c r="E317" s="207" t="s">
        <v>489</v>
      </c>
      <c r="F317" s="208" t="s">
        <v>490</v>
      </c>
      <c r="G317" s="209" t="s">
        <v>362</v>
      </c>
      <c r="H317" s="210">
        <v>2</v>
      </c>
      <c r="I317" s="211"/>
      <c r="J317" s="212">
        <f>ROUND(I317*H317,2)</f>
        <v>0</v>
      </c>
      <c r="K317" s="208" t="s">
        <v>147</v>
      </c>
      <c r="L317" s="46"/>
      <c r="M317" s="213" t="s">
        <v>19</v>
      </c>
      <c r="N317" s="214" t="s">
        <v>42</v>
      </c>
      <c r="O317" s="86"/>
      <c r="P317" s="215">
        <f>O317*H317</f>
        <v>0</v>
      </c>
      <c r="Q317" s="215">
        <v>0</v>
      </c>
      <c r="R317" s="215">
        <f>Q317*H317</f>
        <v>0</v>
      </c>
      <c r="S317" s="215">
        <v>0</v>
      </c>
      <c r="T317" s="216">
        <f>S317*H317</f>
        <v>0</v>
      </c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R317" s="217" t="s">
        <v>284</v>
      </c>
      <c r="AT317" s="217" t="s">
        <v>143</v>
      </c>
      <c r="AU317" s="217" t="s">
        <v>149</v>
      </c>
      <c r="AY317" s="19" t="s">
        <v>140</v>
      </c>
      <c r="BE317" s="218">
        <f>IF(N317="základní",J317,0)</f>
        <v>0</v>
      </c>
      <c r="BF317" s="218">
        <f>IF(N317="snížená",J317,0)</f>
        <v>0</v>
      </c>
      <c r="BG317" s="218">
        <f>IF(N317="zákl. přenesená",J317,0)</f>
        <v>0</v>
      </c>
      <c r="BH317" s="218">
        <f>IF(N317="sníž. přenesená",J317,0)</f>
        <v>0</v>
      </c>
      <c r="BI317" s="218">
        <f>IF(N317="nulová",J317,0)</f>
        <v>0</v>
      </c>
      <c r="BJ317" s="19" t="s">
        <v>149</v>
      </c>
      <c r="BK317" s="218">
        <f>ROUND(I317*H317,2)</f>
        <v>0</v>
      </c>
      <c r="BL317" s="19" t="s">
        <v>284</v>
      </c>
      <c r="BM317" s="217" t="s">
        <v>491</v>
      </c>
    </row>
    <row r="318" s="2" customFormat="1">
      <c r="A318" s="40"/>
      <c r="B318" s="41"/>
      <c r="C318" s="42"/>
      <c r="D318" s="219" t="s">
        <v>151</v>
      </c>
      <c r="E318" s="42"/>
      <c r="F318" s="220" t="s">
        <v>492</v>
      </c>
      <c r="G318" s="42"/>
      <c r="H318" s="42"/>
      <c r="I318" s="221"/>
      <c r="J318" s="42"/>
      <c r="K318" s="42"/>
      <c r="L318" s="46"/>
      <c r="M318" s="222"/>
      <c r="N318" s="223"/>
      <c r="O318" s="86"/>
      <c r="P318" s="86"/>
      <c r="Q318" s="86"/>
      <c r="R318" s="86"/>
      <c r="S318" s="86"/>
      <c r="T318" s="87"/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T318" s="19" t="s">
        <v>151</v>
      </c>
      <c r="AU318" s="19" t="s">
        <v>149</v>
      </c>
    </row>
    <row r="319" s="2" customFormat="1">
      <c r="A319" s="40"/>
      <c r="B319" s="41"/>
      <c r="C319" s="42"/>
      <c r="D319" s="224" t="s">
        <v>153</v>
      </c>
      <c r="E319" s="42"/>
      <c r="F319" s="225" t="s">
        <v>493</v>
      </c>
      <c r="G319" s="42"/>
      <c r="H319" s="42"/>
      <c r="I319" s="221"/>
      <c r="J319" s="42"/>
      <c r="K319" s="42"/>
      <c r="L319" s="46"/>
      <c r="M319" s="222"/>
      <c r="N319" s="223"/>
      <c r="O319" s="86"/>
      <c r="P319" s="86"/>
      <c r="Q319" s="86"/>
      <c r="R319" s="86"/>
      <c r="S319" s="86"/>
      <c r="T319" s="87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T319" s="19" t="s">
        <v>153</v>
      </c>
      <c r="AU319" s="19" t="s">
        <v>149</v>
      </c>
    </row>
    <row r="320" s="2" customFormat="1" ht="16.5" customHeight="1">
      <c r="A320" s="40"/>
      <c r="B320" s="41"/>
      <c r="C320" s="206" t="s">
        <v>494</v>
      </c>
      <c r="D320" s="206" t="s">
        <v>143</v>
      </c>
      <c r="E320" s="207" t="s">
        <v>495</v>
      </c>
      <c r="F320" s="208" t="s">
        <v>496</v>
      </c>
      <c r="G320" s="209" t="s">
        <v>209</v>
      </c>
      <c r="H320" s="210">
        <v>22</v>
      </c>
      <c r="I320" s="211"/>
      <c r="J320" s="212">
        <f>ROUND(I320*H320,2)</f>
        <v>0</v>
      </c>
      <c r="K320" s="208" t="s">
        <v>147</v>
      </c>
      <c r="L320" s="46"/>
      <c r="M320" s="213" t="s">
        <v>19</v>
      </c>
      <c r="N320" s="214" t="s">
        <v>42</v>
      </c>
      <c r="O320" s="86"/>
      <c r="P320" s="215">
        <f>O320*H320</f>
        <v>0</v>
      </c>
      <c r="Q320" s="215">
        <v>0.00050000000000000001</v>
      </c>
      <c r="R320" s="215">
        <f>Q320*H320</f>
        <v>0.010999999999999999</v>
      </c>
      <c r="S320" s="215">
        <v>0</v>
      </c>
      <c r="T320" s="216">
        <f>S320*H320</f>
        <v>0</v>
      </c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R320" s="217" t="s">
        <v>284</v>
      </c>
      <c r="AT320" s="217" t="s">
        <v>143</v>
      </c>
      <c r="AU320" s="217" t="s">
        <v>149</v>
      </c>
      <c r="AY320" s="19" t="s">
        <v>140</v>
      </c>
      <c r="BE320" s="218">
        <f>IF(N320="základní",J320,0)</f>
        <v>0</v>
      </c>
      <c r="BF320" s="218">
        <f>IF(N320="snížená",J320,0)</f>
        <v>0</v>
      </c>
      <c r="BG320" s="218">
        <f>IF(N320="zákl. přenesená",J320,0)</f>
        <v>0</v>
      </c>
      <c r="BH320" s="218">
        <f>IF(N320="sníž. přenesená",J320,0)</f>
        <v>0</v>
      </c>
      <c r="BI320" s="218">
        <f>IF(N320="nulová",J320,0)</f>
        <v>0</v>
      </c>
      <c r="BJ320" s="19" t="s">
        <v>149</v>
      </c>
      <c r="BK320" s="218">
        <f>ROUND(I320*H320,2)</f>
        <v>0</v>
      </c>
      <c r="BL320" s="19" t="s">
        <v>284</v>
      </c>
      <c r="BM320" s="217" t="s">
        <v>497</v>
      </c>
    </row>
    <row r="321" s="2" customFormat="1">
      <c r="A321" s="40"/>
      <c r="B321" s="41"/>
      <c r="C321" s="42"/>
      <c r="D321" s="219" t="s">
        <v>151</v>
      </c>
      <c r="E321" s="42"/>
      <c r="F321" s="220" t="s">
        <v>498</v>
      </c>
      <c r="G321" s="42"/>
      <c r="H321" s="42"/>
      <c r="I321" s="221"/>
      <c r="J321" s="42"/>
      <c r="K321" s="42"/>
      <c r="L321" s="46"/>
      <c r="M321" s="222"/>
      <c r="N321" s="223"/>
      <c r="O321" s="86"/>
      <c r="P321" s="86"/>
      <c r="Q321" s="86"/>
      <c r="R321" s="86"/>
      <c r="S321" s="86"/>
      <c r="T321" s="87"/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T321" s="19" t="s">
        <v>151</v>
      </c>
      <c r="AU321" s="19" t="s">
        <v>149</v>
      </c>
    </row>
    <row r="322" s="2" customFormat="1">
      <c r="A322" s="40"/>
      <c r="B322" s="41"/>
      <c r="C322" s="42"/>
      <c r="D322" s="224" t="s">
        <v>153</v>
      </c>
      <c r="E322" s="42"/>
      <c r="F322" s="225" t="s">
        <v>499</v>
      </c>
      <c r="G322" s="42"/>
      <c r="H322" s="42"/>
      <c r="I322" s="221"/>
      <c r="J322" s="42"/>
      <c r="K322" s="42"/>
      <c r="L322" s="46"/>
      <c r="M322" s="222"/>
      <c r="N322" s="223"/>
      <c r="O322" s="86"/>
      <c r="P322" s="86"/>
      <c r="Q322" s="86"/>
      <c r="R322" s="86"/>
      <c r="S322" s="86"/>
      <c r="T322" s="87"/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T322" s="19" t="s">
        <v>153</v>
      </c>
      <c r="AU322" s="19" t="s">
        <v>149</v>
      </c>
    </row>
    <row r="323" s="13" customFormat="1">
      <c r="A323" s="13"/>
      <c r="B323" s="226"/>
      <c r="C323" s="227"/>
      <c r="D323" s="219" t="s">
        <v>155</v>
      </c>
      <c r="E323" s="228" t="s">
        <v>19</v>
      </c>
      <c r="F323" s="229" t="s">
        <v>500</v>
      </c>
      <c r="G323" s="227"/>
      <c r="H323" s="230">
        <v>1.5</v>
      </c>
      <c r="I323" s="231"/>
      <c r="J323" s="227"/>
      <c r="K323" s="227"/>
      <c r="L323" s="232"/>
      <c r="M323" s="233"/>
      <c r="N323" s="234"/>
      <c r="O323" s="234"/>
      <c r="P323" s="234"/>
      <c r="Q323" s="234"/>
      <c r="R323" s="234"/>
      <c r="S323" s="234"/>
      <c r="T323" s="235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6" t="s">
        <v>155</v>
      </c>
      <c r="AU323" s="236" t="s">
        <v>149</v>
      </c>
      <c r="AV323" s="13" t="s">
        <v>149</v>
      </c>
      <c r="AW323" s="13" t="s">
        <v>32</v>
      </c>
      <c r="AX323" s="13" t="s">
        <v>70</v>
      </c>
      <c r="AY323" s="236" t="s">
        <v>140</v>
      </c>
    </row>
    <row r="324" s="13" customFormat="1">
      <c r="A324" s="13"/>
      <c r="B324" s="226"/>
      <c r="C324" s="227"/>
      <c r="D324" s="219" t="s">
        <v>155</v>
      </c>
      <c r="E324" s="228" t="s">
        <v>19</v>
      </c>
      <c r="F324" s="229" t="s">
        <v>501</v>
      </c>
      <c r="G324" s="227"/>
      <c r="H324" s="230">
        <v>9</v>
      </c>
      <c r="I324" s="231"/>
      <c r="J324" s="227"/>
      <c r="K324" s="227"/>
      <c r="L324" s="232"/>
      <c r="M324" s="233"/>
      <c r="N324" s="234"/>
      <c r="O324" s="234"/>
      <c r="P324" s="234"/>
      <c r="Q324" s="234"/>
      <c r="R324" s="234"/>
      <c r="S324" s="234"/>
      <c r="T324" s="235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6" t="s">
        <v>155</v>
      </c>
      <c r="AU324" s="236" t="s">
        <v>149</v>
      </c>
      <c r="AV324" s="13" t="s">
        <v>149</v>
      </c>
      <c r="AW324" s="13" t="s">
        <v>32</v>
      </c>
      <c r="AX324" s="13" t="s">
        <v>70</v>
      </c>
      <c r="AY324" s="236" t="s">
        <v>140</v>
      </c>
    </row>
    <row r="325" s="13" customFormat="1">
      <c r="A325" s="13"/>
      <c r="B325" s="226"/>
      <c r="C325" s="227"/>
      <c r="D325" s="219" t="s">
        <v>155</v>
      </c>
      <c r="E325" s="228" t="s">
        <v>19</v>
      </c>
      <c r="F325" s="229" t="s">
        <v>502</v>
      </c>
      <c r="G325" s="227"/>
      <c r="H325" s="230">
        <v>8</v>
      </c>
      <c r="I325" s="231"/>
      <c r="J325" s="227"/>
      <c r="K325" s="227"/>
      <c r="L325" s="232"/>
      <c r="M325" s="233"/>
      <c r="N325" s="234"/>
      <c r="O325" s="234"/>
      <c r="P325" s="234"/>
      <c r="Q325" s="234"/>
      <c r="R325" s="234"/>
      <c r="S325" s="234"/>
      <c r="T325" s="235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6" t="s">
        <v>155</v>
      </c>
      <c r="AU325" s="236" t="s">
        <v>149</v>
      </c>
      <c r="AV325" s="13" t="s">
        <v>149</v>
      </c>
      <c r="AW325" s="13" t="s">
        <v>32</v>
      </c>
      <c r="AX325" s="13" t="s">
        <v>70</v>
      </c>
      <c r="AY325" s="236" t="s">
        <v>140</v>
      </c>
    </row>
    <row r="326" s="13" customFormat="1">
      <c r="A326" s="13"/>
      <c r="B326" s="226"/>
      <c r="C326" s="227"/>
      <c r="D326" s="219" t="s">
        <v>155</v>
      </c>
      <c r="E326" s="228" t="s">
        <v>19</v>
      </c>
      <c r="F326" s="229" t="s">
        <v>411</v>
      </c>
      <c r="G326" s="227"/>
      <c r="H326" s="230">
        <v>1.5</v>
      </c>
      <c r="I326" s="231"/>
      <c r="J326" s="227"/>
      <c r="K326" s="227"/>
      <c r="L326" s="232"/>
      <c r="M326" s="233"/>
      <c r="N326" s="234"/>
      <c r="O326" s="234"/>
      <c r="P326" s="234"/>
      <c r="Q326" s="234"/>
      <c r="R326" s="234"/>
      <c r="S326" s="234"/>
      <c r="T326" s="235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6" t="s">
        <v>155</v>
      </c>
      <c r="AU326" s="236" t="s">
        <v>149</v>
      </c>
      <c r="AV326" s="13" t="s">
        <v>149</v>
      </c>
      <c r="AW326" s="13" t="s">
        <v>32</v>
      </c>
      <c r="AX326" s="13" t="s">
        <v>70</v>
      </c>
      <c r="AY326" s="236" t="s">
        <v>140</v>
      </c>
    </row>
    <row r="327" s="13" customFormat="1">
      <c r="A327" s="13"/>
      <c r="B327" s="226"/>
      <c r="C327" s="227"/>
      <c r="D327" s="219" t="s">
        <v>155</v>
      </c>
      <c r="E327" s="228" t="s">
        <v>19</v>
      </c>
      <c r="F327" s="229" t="s">
        <v>503</v>
      </c>
      <c r="G327" s="227"/>
      <c r="H327" s="230">
        <v>2</v>
      </c>
      <c r="I327" s="231"/>
      <c r="J327" s="227"/>
      <c r="K327" s="227"/>
      <c r="L327" s="232"/>
      <c r="M327" s="233"/>
      <c r="N327" s="234"/>
      <c r="O327" s="234"/>
      <c r="P327" s="234"/>
      <c r="Q327" s="234"/>
      <c r="R327" s="234"/>
      <c r="S327" s="234"/>
      <c r="T327" s="235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6" t="s">
        <v>155</v>
      </c>
      <c r="AU327" s="236" t="s">
        <v>149</v>
      </c>
      <c r="AV327" s="13" t="s">
        <v>149</v>
      </c>
      <c r="AW327" s="13" t="s">
        <v>32</v>
      </c>
      <c r="AX327" s="13" t="s">
        <v>70</v>
      </c>
      <c r="AY327" s="236" t="s">
        <v>140</v>
      </c>
    </row>
    <row r="328" s="14" customFormat="1">
      <c r="A328" s="14"/>
      <c r="B328" s="237"/>
      <c r="C328" s="238"/>
      <c r="D328" s="219" t="s">
        <v>155</v>
      </c>
      <c r="E328" s="239" t="s">
        <v>19</v>
      </c>
      <c r="F328" s="240" t="s">
        <v>172</v>
      </c>
      <c r="G328" s="238"/>
      <c r="H328" s="241">
        <v>22</v>
      </c>
      <c r="I328" s="242"/>
      <c r="J328" s="238"/>
      <c r="K328" s="238"/>
      <c r="L328" s="243"/>
      <c r="M328" s="244"/>
      <c r="N328" s="245"/>
      <c r="O328" s="245"/>
      <c r="P328" s="245"/>
      <c r="Q328" s="245"/>
      <c r="R328" s="245"/>
      <c r="S328" s="245"/>
      <c r="T328" s="246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47" t="s">
        <v>155</v>
      </c>
      <c r="AU328" s="247" t="s">
        <v>149</v>
      </c>
      <c r="AV328" s="14" t="s">
        <v>148</v>
      </c>
      <c r="AW328" s="14" t="s">
        <v>32</v>
      </c>
      <c r="AX328" s="14" t="s">
        <v>78</v>
      </c>
      <c r="AY328" s="247" t="s">
        <v>140</v>
      </c>
    </row>
    <row r="329" s="2" customFormat="1" ht="16.5" customHeight="1">
      <c r="A329" s="40"/>
      <c r="B329" s="41"/>
      <c r="C329" s="206" t="s">
        <v>504</v>
      </c>
      <c r="D329" s="206" t="s">
        <v>143</v>
      </c>
      <c r="E329" s="207" t="s">
        <v>505</v>
      </c>
      <c r="F329" s="208" t="s">
        <v>506</v>
      </c>
      <c r="G329" s="209" t="s">
        <v>209</v>
      </c>
      <c r="H329" s="210">
        <v>12</v>
      </c>
      <c r="I329" s="211"/>
      <c r="J329" s="212">
        <f>ROUND(I329*H329,2)</f>
        <v>0</v>
      </c>
      <c r="K329" s="208" t="s">
        <v>147</v>
      </c>
      <c r="L329" s="46"/>
      <c r="M329" s="213" t="s">
        <v>19</v>
      </c>
      <c r="N329" s="214" t="s">
        <v>42</v>
      </c>
      <c r="O329" s="86"/>
      <c r="P329" s="215">
        <f>O329*H329</f>
        <v>0</v>
      </c>
      <c r="Q329" s="215">
        <v>0.0012999999999999999</v>
      </c>
      <c r="R329" s="215">
        <f>Q329*H329</f>
        <v>0.015599999999999999</v>
      </c>
      <c r="S329" s="215">
        <v>0</v>
      </c>
      <c r="T329" s="216">
        <f>S329*H329</f>
        <v>0</v>
      </c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R329" s="217" t="s">
        <v>284</v>
      </c>
      <c r="AT329" s="217" t="s">
        <v>143</v>
      </c>
      <c r="AU329" s="217" t="s">
        <v>149</v>
      </c>
      <c r="AY329" s="19" t="s">
        <v>140</v>
      </c>
      <c r="BE329" s="218">
        <f>IF(N329="základní",J329,0)</f>
        <v>0</v>
      </c>
      <c r="BF329" s="218">
        <f>IF(N329="snížená",J329,0)</f>
        <v>0</v>
      </c>
      <c r="BG329" s="218">
        <f>IF(N329="zákl. přenesená",J329,0)</f>
        <v>0</v>
      </c>
      <c r="BH329" s="218">
        <f>IF(N329="sníž. přenesená",J329,0)</f>
        <v>0</v>
      </c>
      <c r="BI329" s="218">
        <f>IF(N329="nulová",J329,0)</f>
        <v>0</v>
      </c>
      <c r="BJ329" s="19" t="s">
        <v>149</v>
      </c>
      <c r="BK329" s="218">
        <f>ROUND(I329*H329,2)</f>
        <v>0</v>
      </c>
      <c r="BL329" s="19" t="s">
        <v>284</v>
      </c>
      <c r="BM329" s="217" t="s">
        <v>507</v>
      </c>
    </row>
    <row r="330" s="2" customFormat="1">
      <c r="A330" s="40"/>
      <c r="B330" s="41"/>
      <c r="C330" s="42"/>
      <c r="D330" s="219" t="s">
        <v>151</v>
      </c>
      <c r="E330" s="42"/>
      <c r="F330" s="220" t="s">
        <v>508</v>
      </c>
      <c r="G330" s="42"/>
      <c r="H330" s="42"/>
      <c r="I330" s="221"/>
      <c r="J330" s="42"/>
      <c r="K330" s="42"/>
      <c r="L330" s="46"/>
      <c r="M330" s="222"/>
      <c r="N330" s="223"/>
      <c r="O330" s="86"/>
      <c r="P330" s="86"/>
      <c r="Q330" s="86"/>
      <c r="R330" s="86"/>
      <c r="S330" s="86"/>
      <c r="T330" s="87"/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T330" s="19" t="s">
        <v>151</v>
      </c>
      <c r="AU330" s="19" t="s">
        <v>149</v>
      </c>
    </row>
    <row r="331" s="2" customFormat="1">
      <c r="A331" s="40"/>
      <c r="B331" s="41"/>
      <c r="C331" s="42"/>
      <c r="D331" s="224" t="s">
        <v>153</v>
      </c>
      <c r="E331" s="42"/>
      <c r="F331" s="225" t="s">
        <v>509</v>
      </c>
      <c r="G331" s="42"/>
      <c r="H331" s="42"/>
      <c r="I331" s="221"/>
      <c r="J331" s="42"/>
      <c r="K331" s="42"/>
      <c r="L331" s="46"/>
      <c r="M331" s="222"/>
      <c r="N331" s="223"/>
      <c r="O331" s="86"/>
      <c r="P331" s="86"/>
      <c r="Q331" s="86"/>
      <c r="R331" s="86"/>
      <c r="S331" s="86"/>
      <c r="T331" s="87"/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T331" s="19" t="s">
        <v>153</v>
      </c>
      <c r="AU331" s="19" t="s">
        <v>149</v>
      </c>
    </row>
    <row r="332" s="13" customFormat="1">
      <c r="A332" s="13"/>
      <c r="B332" s="226"/>
      <c r="C332" s="227"/>
      <c r="D332" s="219" t="s">
        <v>155</v>
      </c>
      <c r="E332" s="228" t="s">
        <v>19</v>
      </c>
      <c r="F332" s="229" t="s">
        <v>510</v>
      </c>
      <c r="G332" s="227"/>
      <c r="H332" s="230">
        <v>12</v>
      </c>
      <c r="I332" s="231"/>
      <c r="J332" s="227"/>
      <c r="K332" s="227"/>
      <c r="L332" s="232"/>
      <c r="M332" s="233"/>
      <c r="N332" s="234"/>
      <c r="O332" s="234"/>
      <c r="P332" s="234"/>
      <c r="Q332" s="234"/>
      <c r="R332" s="234"/>
      <c r="S332" s="234"/>
      <c r="T332" s="235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6" t="s">
        <v>155</v>
      </c>
      <c r="AU332" s="236" t="s">
        <v>149</v>
      </c>
      <c r="AV332" s="13" t="s">
        <v>149</v>
      </c>
      <c r="AW332" s="13" t="s">
        <v>32</v>
      </c>
      <c r="AX332" s="13" t="s">
        <v>78</v>
      </c>
      <c r="AY332" s="236" t="s">
        <v>140</v>
      </c>
    </row>
    <row r="333" s="2" customFormat="1" ht="21.75" customHeight="1">
      <c r="A333" s="40"/>
      <c r="B333" s="41"/>
      <c r="C333" s="206" t="s">
        <v>511</v>
      </c>
      <c r="D333" s="206" t="s">
        <v>143</v>
      </c>
      <c r="E333" s="207" t="s">
        <v>512</v>
      </c>
      <c r="F333" s="208" t="s">
        <v>513</v>
      </c>
      <c r="G333" s="209" t="s">
        <v>209</v>
      </c>
      <c r="H333" s="210">
        <v>22</v>
      </c>
      <c r="I333" s="211"/>
      <c r="J333" s="212">
        <f>ROUND(I333*H333,2)</f>
        <v>0</v>
      </c>
      <c r="K333" s="208" t="s">
        <v>147</v>
      </c>
      <c r="L333" s="46"/>
      <c r="M333" s="213" t="s">
        <v>19</v>
      </c>
      <c r="N333" s="214" t="s">
        <v>42</v>
      </c>
      <c r="O333" s="86"/>
      <c r="P333" s="215">
        <f>O333*H333</f>
        <v>0</v>
      </c>
      <c r="Q333" s="215">
        <v>4.0000000000000003E-05</v>
      </c>
      <c r="R333" s="215">
        <f>Q333*H333</f>
        <v>0.00088000000000000003</v>
      </c>
      <c r="S333" s="215">
        <v>0</v>
      </c>
      <c r="T333" s="216">
        <f>S333*H333</f>
        <v>0</v>
      </c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R333" s="217" t="s">
        <v>284</v>
      </c>
      <c r="AT333" s="217" t="s">
        <v>143</v>
      </c>
      <c r="AU333" s="217" t="s">
        <v>149</v>
      </c>
      <c r="AY333" s="19" t="s">
        <v>140</v>
      </c>
      <c r="BE333" s="218">
        <f>IF(N333="základní",J333,0)</f>
        <v>0</v>
      </c>
      <c r="BF333" s="218">
        <f>IF(N333="snížená",J333,0)</f>
        <v>0</v>
      </c>
      <c r="BG333" s="218">
        <f>IF(N333="zákl. přenesená",J333,0)</f>
        <v>0</v>
      </c>
      <c r="BH333" s="218">
        <f>IF(N333="sníž. přenesená",J333,0)</f>
        <v>0</v>
      </c>
      <c r="BI333" s="218">
        <f>IF(N333="nulová",J333,0)</f>
        <v>0</v>
      </c>
      <c r="BJ333" s="19" t="s">
        <v>149</v>
      </c>
      <c r="BK333" s="218">
        <f>ROUND(I333*H333,2)</f>
        <v>0</v>
      </c>
      <c r="BL333" s="19" t="s">
        <v>284</v>
      </c>
      <c r="BM333" s="217" t="s">
        <v>514</v>
      </c>
    </row>
    <row r="334" s="2" customFormat="1">
      <c r="A334" s="40"/>
      <c r="B334" s="41"/>
      <c r="C334" s="42"/>
      <c r="D334" s="219" t="s">
        <v>151</v>
      </c>
      <c r="E334" s="42"/>
      <c r="F334" s="220" t="s">
        <v>515</v>
      </c>
      <c r="G334" s="42"/>
      <c r="H334" s="42"/>
      <c r="I334" s="221"/>
      <c r="J334" s="42"/>
      <c r="K334" s="42"/>
      <c r="L334" s="46"/>
      <c r="M334" s="222"/>
      <c r="N334" s="223"/>
      <c r="O334" s="86"/>
      <c r="P334" s="86"/>
      <c r="Q334" s="86"/>
      <c r="R334" s="86"/>
      <c r="S334" s="86"/>
      <c r="T334" s="87"/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T334" s="19" t="s">
        <v>151</v>
      </c>
      <c r="AU334" s="19" t="s">
        <v>149</v>
      </c>
    </row>
    <row r="335" s="2" customFormat="1">
      <c r="A335" s="40"/>
      <c r="B335" s="41"/>
      <c r="C335" s="42"/>
      <c r="D335" s="224" t="s">
        <v>153</v>
      </c>
      <c r="E335" s="42"/>
      <c r="F335" s="225" t="s">
        <v>516</v>
      </c>
      <c r="G335" s="42"/>
      <c r="H335" s="42"/>
      <c r="I335" s="221"/>
      <c r="J335" s="42"/>
      <c r="K335" s="42"/>
      <c r="L335" s="46"/>
      <c r="M335" s="222"/>
      <c r="N335" s="223"/>
      <c r="O335" s="86"/>
      <c r="P335" s="86"/>
      <c r="Q335" s="86"/>
      <c r="R335" s="86"/>
      <c r="S335" s="86"/>
      <c r="T335" s="87"/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T335" s="19" t="s">
        <v>153</v>
      </c>
      <c r="AU335" s="19" t="s">
        <v>149</v>
      </c>
    </row>
    <row r="336" s="2" customFormat="1" ht="21.75" customHeight="1">
      <c r="A336" s="40"/>
      <c r="B336" s="41"/>
      <c r="C336" s="206" t="s">
        <v>517</v>
      </c>
      <c r="D336" s="206" t="s">
        <v>143</v>
      </c>
      <c r="E336" s="207" t="s">
        <v>518</v>
      </c>
      <c r="F336" s="208" t="s">
        <v>519</v>
      </c>
      <c r="G336" s="209" t="s">
        <v>209</v>
      </c>
      <c r="H336" s="210">
        <v>12</v>
      </c>
      <c r="I336" s="211"/>
      <c r="J336" s="212">
        <f>ROUND(I336*H336,2)</f>
        <v>0</v>
      </c>
      <c r="K336" s="208" t="s">
        <v>147</v>
      </c>
      <c r="L336" s="46"/>
      <c r="M336" s="213" t="s">
        <v>19</v>
      </c>
      <c r="N336" s="214" t="s">
        <v>42</v>
      </c>
      <c r="O336" s="86"/>
      <c r="P336" s="215">
        <f>O336*H336</f>
        <v>0</v>
      </c>
      <c r="Q336" s="215">
        <v>4.0000000000000003E-05</v>
      </c>
      <c r="R336" s="215">
        <f>Q336*H336</f>
        <v>0.00048000000000000007</v>
      </c>
      <c r="S336" s="215">
        <v>0</v>
      </c>
      <c r="T336" s="216">
        <f>S336*H336</f>
        <v>0</v>
      </c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R336" s="217" t="s">
        <v>284</v>
      </c>
      <c r="AT336" s="217" t="s">
        <v>143</v>
      </c>
      <c r="AU336" s="217" t="s">
        <v>149</v>
      </c>
      <c r="AY336" s="19" t="s">
        <v>140</v>
      </c>
      <c r="BE336" s="218">
        <f>IF(N336="základní",J336,0)</f>
        <v>0</v>
      </c>
      <c r="BF336" s="218">
        <f>IF(N336="snížená",J336,0)</f>
        <v>0</v>
      </c>
      <c r="BG336" s="218">
        <f>IF(N336="zákl. přenesená",J336,0)</f>
        <v>0</v>
      </c>
      <c r="BH336" s="218">
        <f>IF(N336="sníž. přenesená",J336,0)</f>
        <v>0</v>
      </c>
      <c r="BI336" s="218">
        <f>IF(N336="nulová",J336,0)</f>
        <v>0</v>
      </c>
      <c r="BJ336" s="19" t="s">
        <v>149</v>
      </c>
      <c r="BK336" s="218">
        <f>ROUND(I336*H336,2)</f>
        <v>0</v>
      </c>
      <c r="BL336" s="19" t="s">
        <v>284</v>
      </c>
      <c r="BM336" s="217" t="s">
        <v>520</v>
      </c>
    </row>
    <row r="337" s="2" customFormat="1">
      <c r="A337" s="40"/>
      <c r="B337" s="41"/>
      <c r="C337" s="42"/>
      <c r="D337" s="219" t="s">
        <v>151</v>
      </c>
      <c r="E337" s="42"/>
      <c r="F337" s="220" t="s">
        <v>521</v>
      </c>
      <c r="G337" s="42"/>
      <c r="H337" s="42"/>
      <c r="I337" s="221"/>
      <c r="J337" s="42"/>
      <c r="K337" s="42"/>
      <c r="L337" s="46"/>
      <c r="M337" s="222"/>
      <c r="N337" s="223"/>
      <c r="O337" s="86"/>
      <c r="P337" s="86"/>
      <c r="Q337" s="86"/>
      <c r="R337" s="86"/>
      <c r="S337" s="86"/>
      <c r="T337" s="87"/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T337" s="19" t="s">
        <v>151</v>
      </c>
      <c r="AU337" s="19" t="s">
        <v>149</v>
      </c>
    </row>
    <row r="338" s="2" customFormat="1">
      <c r="A338" s="40"/>
      <c r="B338" s="41"/>
      <c r="C338" s="42"/>
      <c r="D338" s="224" t="s">
        <v>153</v>
      </c>
      <c r="E338" s="42"/>
      <c r="F338" s="225" t="s">
        <v>522</v>
      </c>
      <c r="G338" s="42"/>
      <c r="H338" s="42"/>
      <c r="I338" s="221"/>
      <c r="J338" s="42"/>
      <c r="K338" s="42"/>
      <c r="L338" s="46"/>
      <c r="M338" s="222"/>
      <c r="N338" s="223"/>
      <c r="O338" s="86"/>
      <c r="P338" s="86"/>
      <c r="Q338" s="86"/>
      <c r="R338" s="86"/>
      <c r="S338" s="86"/>
      <c r="T338" s="87"/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T338" s="19" t="s">
        <v>153</v>
      </c>
      <c r="AU338" s="19" t="s">
        <v>149</v>
      </c>
    </row>
    <row r="339" s="2" customFormat="1" ht="16.5" customHeight="1">
      <c r="A339" s="40"/>
      <c r="B339" s="41"/>
      <c r="C339" s="206" t="s">
        <v>523</v>
      </c>
      <c r="D339" s="206" t="s">
        <v>143</v>
      </c>
      <c r="E339" s="207" t="s">
        <v>524</v>
      </c>
      <c r="F339" s="208" t="s">
        <v>525</v>
      </c>
      <c r="G339" s="209" t="s">
        <v>209</v>
      </c>
      <c r="H339" s="210">
        <v>30.5</v>
      </c>
      <c r="I339" s="211"/>
      <c r="J339" s="212">
        <f>ROUND(I339*H339,2)</f>
        <v>0</v>
      </c>
      <c r="K339" s="208" t="s">
        <v>147</v>
      </c>
      <c r="L339" s="46"/>
      <c r="M339" s="213" t="s">
        <v>19</v>
      </c>
      <c r="N339" s="214" t="s">
        <v>42</v>
      </c>
      <c r="O339" s="86"/>
      <c r="P339" s="215">
        <f>O339*H339</f>
        <v>0</v>
      </c>
      <c r="Q339" s="215">
        <v>0</v>
      </c>
      <c r="R339" s="215">
        <f>Q339*H339</f>
        <v>0</v>
      </c>
      <c r="S339" s="215">
        <v>0.00023000000000000001</v>
      </c>
      <c r="T339" s="216">
        <f>S339*H339</f>
        <v>0.0070150000000000004</v>
      </c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R339" s="217" t="s">
        <v>284</v>
      </c>
      <c r="AT339" s="217" t="s">
        <v>143</v>
      </c>
      <c r="AU339" s="217" t="s">
        <v>149</v>
      </c>
      <c r="AY339" s="19" t="s">
        <v>140</v>
      </c>
      <c r="BE339" s="218">
        <f>IF(N339="základní",J339,0)</f>
        <v>0</v>
      </c>
      <c r="BF339" s="218">
        <f>IF(N339="snížená",J339,0)</f>
        <v>0</v>
      </c>
      <c r="BG339" s="218">
        <f>IF(N339="zákl. přenesená",J339,0)</f>
        <v>0</v>
      </c>
      <c r="BH339" s="218">
        <f>IF(N339="sníž. přenesená",J339,0)</f>
        <v>0</v>
      </c>
      <c r="BI339" s="218">
        <f>IF(N339="nulová",J339,0)</f>
        <v>0</v>
      </c>
      <c r="BJ339" s="19" t="s">
        <v>149</v>
      </c>
      <c r="BK339" s="218">
        <f>ROUND(I339*H339,2)</f>
        <v>0</v>
      </c>
      <c r="BL339" s="19" t="s">
        <v>284</v>
      </c>
      <c r="BM339" s="217" t="s">
        <v>526</v>
      </c>
    </row>
    <row r="340" s="2" customFormat="1">
      <c r="A340" s="40"/>
      <c r="B340" s="41"/>
      <c r="C340" s="42"/>
      <c r="D340" s="219" t="s">
        <v>151</v>
      </c>
      <c r="E340" s="42"/>
      <c r="F340" s="220" t="s">
        <v>527</v>
      </c>
      <c r="G340" s="42"/>
      <c r="H340" s="42"/>
      <c r="I340" s="221"/>
      <c r="J340" s="42"/>
      <c r="K340" s="42"/>
      <c r="L340" s="46"/>
      <c r="M340" s="222"/>
      <c r="N340" s="223"/>
      <c r="O340" s="86"/>
      <c r="P340" s="86"/>
      <c r="Q340" s="86"/>
      <c r="R340" s="86"/>
      <c r="S340" s="86"/>
      <c r="T340" s="87"/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T340" s="19" t="s">
        <v>151</v>
      </c>
      <c r="AU340" s="19" t="s">
        <v>149</v>
      </c>
    </row>
    <row r="341" s="2" customFormat="1">
      <c r="A341" s="40"/>
      <c r="B341" s="41"/>
      <c r="C341" s="42"/>
      <c r="D341" s="224" t="s">
        <v>153</v>
      </c>
      <c r="E341" s="42"/>
      <c r="F341" s="225" t="s">
        <v>528</v>
      </c>
      <c r="G341" s="42"/>
      <c r="H341" s="42"/>
      <c r="I341" s="221"/>
      <c r="J341" s="42"/>
      <c r="K341" s="42"/>
      <c r="L341" s="46"/>
      <c r="M341" s="222"/>
      <c r="N341" s="223"/>
      <c r="O341" s="86"/>
      <c r="P341" s="86"/>
      <c r="Q341" s="86"/>
      <c r="R341" s="86"/>
      <c r="S341" s="86"/>
      <c r="T341" s="87"/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T341" s="19" t="s">
        <v>153</v>
      </c>
      <c r="AU341" s="19" t="s">
        <v>149</v>
      </c>
    </row>
    <row r="342" s="13" customFormat="1">
      <c r="A342" s="13"/>
      <c r="B342" s="226"/>
      <c r="C342" s="227"/>
      <c r="D342" s="219" t="s">
        <v>155</v>
      </c>
      <c r="E342" s="228" t="s">
        <v>19</v>
      </c>
      <c r="F342" s="229" t="s">
        <v>529</v>
      </c>
      <c r="G342" s="227"/>
      <c r="H342" s="230">
        <v>30.5</v>
      </c>
      <c r="I342" s="231"/>
      <c r="J342" s="227"/>
      <c r="K342" s="227"/>
      <c r="L342" s="232"/>
      <c r="M342" s="233"/>
      <c r="N342" s="234"/>
      <c r="O342" s="234"/>
      <c r="P342" s="234"/>
      <c r="Q342" s="234"/>
      <c r="R342" s="234"/>
      <c r="S342" s="234"/>
      <c r="T342" s="235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6" t="s">
        <v>155</v>
      </c>
      <c r="AU342" s="236" t="s">
        <v>149</v>
      </c>
      <c r="AV342" s="13" t="s">
        <v>149</v>
      </c>
      <c r="AW342" s="13" t="s">
        <v>32</v>
      </c>
      <c r="AX342" s="13" t="s">
        <v>78</v>
      </c>
      <c r="AY342" s="236" t="s">
        <v>140</v>
      </c>
    </row>
    <row r="343" s="2" customFormat="1" ht="16.5" customHeight="1">
      <c r="A343" s="40"/>
      <c r="B343" s="41"/>
      <c r="C343" s="206" t="s">
        <v>530</v>
      </c>
      <c r="D343" s="206" t="s">
        <v>143</v>
      </c>
      <c r="E343" s="207" t="s">
        <v>531</v>
      </c>
      <c r="F343" s="208" t="s">
        <v>532</v>
      </c>
      <c r="G343" s="209" t="s">
        <v>362</v>
      </c>
      <c r="H343" s="210">
        <v>5</v>
      </c>
      <c r="I343" s="211"/>
      <c r="J343" s="212">
        <f>ROUND(I343*H343,2)</f>
        <v>0</v>
      </c>
      <c r="K343" s="208" t="s">
        <v>147</v>
      </c>
      <c r="L343" s="46"/>
      <c r="M343" s="213" t="s">
        <v>19</v>
      </c>
      <c r="N343" s="214" t="s">
        <v>42</v>
      </c>
      <c r="O343" s="86"/>
      <c r="P343" s="215">
        <f>O343*H343</f>
        <v>0</v>
      </c>
      <c r="Q343" s="215">
        <v>0</v>
      </c>
      <c r="R343" s="215">
        <f>Q343*H343</f>
        <v>0</v>
      </c>
      <c r="S343" s="215">
        <v>0</v>
      </c>
      <c r="T343" s="216">
        <f>S343*H343</f>
        <v>0</v>
      </c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R343" s="217" t="s">
        <v>284</v>
      </c>
      <c r="AT343" s="217" t="s">
        <v>143</v>
      </c>
      <c r="AU343" s="217" t="s">
        <v>149</v>
      </c>
      <c r="AY343" s="19" t="s">
        <v>140</v>
      </c>
      <c r="BE343" s="218">
        <f>IF(N343="základní",J343,0)</f>
        <v>0</v>
      </c>
      <c r="BF343" s="218">
        <f>IF(N343="snížená",J343,0)</f>
        <v>0</v>
      </c>
      <c r="BG343" s="218">
        <f>IF(N343="zákl. přenesená",J343,0)</f>
        <v>0</v>
      </c>
      <c r="BH343" s="218">
        <f>IF(N343="sníž. přenesená",J343,0)</f>
        <v>0</v>
      </c>
      <c r="BI343" s="218">
        <f>IF(N343="nulová",J343,0)</f>
        <v>0</v>
      </c>
      <c r="BJ343" s="19" t="s">
        <v>149</v>
      </c>
      <c r="BK343" s="218">
        <f>ROUND(I343*H343,2)</f>
        <v>0</v>
      </c>
      <c r="BL343" s="19" t="s">
        <v>284</v>
      </c>
      <c r="BM343" s="217" t="s">
        <v>533</v>
      </c>
    </row>
    <row r="344" s="2" customFormat="1">
      <c r="A344" s="40"/>
      <c r="B344" s="41"/>
      <c r="C344" s="42"/>
      <c r="D344" s="219" t="s">
        <v>151</v>
      </c>
      <c r="E344" s="42"/>
      <c r="F344" s="220" t="s">
        <v>534</v>
      </c>
      <c r="G344" s="42"/>
      <c r="H344" s="42"/>
      <c r="I344" s="221"/>
      <c r="J344" s="42"/>
      <c r="K344" s="42"/>
      <c r="L344" s="46"/>
      <c r="M344" s="222"/>
      <c r="N344" s="223"/>
      <c r="O344" s="86"/>
      <c r="P344" s="86"/>
      <c r="Q344" s="86"/>
      <c r="R344" s="86"/>
      <c r="S344" s="86"/>
      <c r="T344" s="87"/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T344" s="19" t="s">
        <v>151</v>
      </c>
      <c r="AU344" s="19" t="s">
        <v>149</v>
      </c>
    </row>
    <row r="345" s="2" customFormat="1">
      <c r="A345" s="40"/>
      <c r="B345" s="41"/>
      <c r="C345" s="42"/>
      <c r="D345" s="224" t="s">
        <v>153</v>
      </c>
      <c r="E345" s="42"/>
      <c r="F345" s="225" t="s">
        <v>535</v>
      </c>
      <c r="G345" s="42"/>
      <c r="H345" s="42"/>
      <c r="I345" s="221"/>
      <c r="J345" s="42"/>
      <c r="K345" s="42"/>
      <c r="L345" s="46"/>
      <c r="M345" s="222"/>
      <c r="N345" s="223"/>
      <c r="O345" s="86"/>
      <c r="P345" s="86"/>
      <c r="Q345" s="86"/>
      <c r="R345" s="86"/>
      <c r="S345" s="86"/>
      <c r="T345" s="87"/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T345" s="19" t="s">
        <v>153</v>
      </c>
      <c r="AU345" s="19" t="s">
        <v>149</v>
      </c>
    </row>
    <row r="346" s="13" customFormat="1">
      <c r="A346" s="13"/>
      <c r="B346" s="226"/>
      <c r="C346" s="227"/>
      <c r="D346" s="219" t="s">
        <v>155</v>
      </c>
      <c r="E346" s="228" t="s">
        <v>19</v>
      </c>
      <c r="F346" s="229" t="s">
        <v>536</v>
      </c>
      <c r="G346" s="227"/>
      <c r="H346" s="230">
        <v>5</v>
      </c>
      <c r="I346" s="231"/>
      <c r="J346" s="227"/>
      <c r="K346" s="227"/>
      <c r="L346" s="232"/>
      <c r="M346" s="233"/>
      <c r="N346" s="234"/>
      <c r="O346" s="234"/>
      <c r="P346" s="234"/>
      <c r="Q346" s="234"/>
      <c r="R346" s="234"/>
      <c r="S346" s="234"/>
      <c r="T346" s="235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6" t="s">
        <v>155</v>
      </c>
      <c r="AU346" s="236" t="s">
        <v>149</v>
      </c>
      <c r="AV346" s="13" t="s">
        <v>149</v>
      </c>
      <c r="AW346" s="13" t="s">
        <v>32</v>
      </c>
      <c r="AX346" s="13" t="s">
        <v>78</v>
      </c>
      <c r="AY346" s="236" t="s">
        <v>140</v>
      </c>
    </row>
    <row r="347" s="2" customFormat="1" ht="16.5" customHeight="1">
      <c r="A347" s="40"/>
      <c r="B347" s="41"/>
      <c r="C347" s="206" t="s">
        <v>537</v>
      </c>
      <c r="D347" s="206" t="s">
        <v>143</v>
      </c>
      <c r="E347" s="207" t="s">
        <v>538</v>
      </c>
      <c r="F347" s="208" t="s">
        <v>539</v>
      </c>
      <c r="G347" s="209" t="s">
        <v>362</v>
      </c>
      <c r="H347" s="210">
        <v>4</v>
      </c>
      <c r="I347" s="211"/>
      <c r="J347" s="212">
        <f>ROUND(I347*H347,2)</f>
        <v>0</v>
      </c>
      <c r="K347" s="208" t="s">
        <v>147</v>
      </c>
      <c r="L347" s="46"/>
      <c r="M347" s="213" t="s">
        <v>19</v>
      </c>
      <c r="N347" s="214" t="s">
        <v>42</v>
      </c>
      <c r="O347" s="86"/>
      <c r="P347" s="215">
        <f>O347*H347</f>
        <v>0</v>
      </c>
      <c r="Q347" s="215">
        <v>0</v>
      </c>
      <c r="R347" s="215">
        <f>Q347*H347</f>
        <v>0</v>
      </c>
      <c r="S347" s="215">
        <v>0</v>
      </c>
      <c r="T347" s="216">
        <f>S347*H347</f>
        <v>0</v>
      </c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R347" s="217" t="s">
        <v>284</v>
      </c>
      <c r="AT347" s="217" t="s">
        <v>143</v>
      </c>
      <c r="AU347" s="217" t="s">
        <v>149</v>
      </c>
      <c r="AY347" s="19" t="s">
        <v>140</v>
      </c>
      <c r="BE347" s="218">
        <f>IF(N347="základní",J347,0)</f>
        <v>0</v>
      </c>
      <c r="BF347" s="218">
        <f>IF(N347="snížená",J347,0)</f>
        <v>0</v>
      </c>
      <c r="BG347" s="218">
        <f>IF(N347="zákl. přenesená",J347,0)</f>
        <v>0</v>
      </c>
      <c r="BH347" s="218">
        <f>IF(N347="sníž. přenesená",J347,0)</f>
        <v>0</v>
      </c>
      <c r="BI347" s="218">
        <f>IF(N347="nulová",J347,0)</f>
        <v>0</v>
      </c>
      <c r="BJ347" s="19" t="s">
        <v>149</v>
      </c>
      <c r="BK347" s="218">
        <f>ROUND(I347*H347,2)</f>
        <v>0</v>
      </c>
      <c r="BL347" s="19" t="s">
        <v>284</v>
      </c>
      <c r="BM347" s="217" t="s">
        <v>540</v>
      </c>
    </row>
    <row r="348" s="2" customFormat="1">
      <c r="A348" s="40"/>
      <c r="B348" s="41"/>
      <c r="C348" s="42"/>
      <c r="D348" s="219" t="s">
        <v>151</v>
      </c>
      <c r="E348" s="42"/>
      <c r="F348" s="220" t="s">
        <v>541</v>
      </c>
      <c r="G348" s="42"/>
      <c r="H348" s="42"/>
      <c r="I348" s="221"/>
      <c r="J348" s="42"/>
      <c r="K348" s="42"/>
      <c r="L348" s="46"/>
      <c r="M348" s="222"/>
      <c r="N348" s="223"/>
      <c r="O348" s="86"/>
      <c r="P348" s="86"/>
      <c r="Q348" s="86"/>
      <c r="R348" s="86"/>
      <c r="S348" s="86"/>
      <c r="T348" s="87"/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T348" s="19" t="s">
        <v>151</v>
      </c>
      <c r="AU348" s="19" t="s">
        <v>149</v>
      </c>
    </row>
    <row r="349" s="2" customFormat="1">
      <c r="A349" s="40"/>
      <c r="B349" s="41"/>
      <c r="C349" s="42"/>
      <c r="D349" s="224" t="s">
        <v>153</v>
      </c>
      <c r="E349" s="42"/>
      <c r="F349" s="225" t="s">
        <v>542</v>
      </c>
      <c r="G349" s="42"/>
      <c r="H349" s="42"/>
      <c r="I349" s="221"/>
      <c r="J349" s="42"/>
      <c r="K349" s="42"/>
      <c r="L349" s="46"/>
      <c r="M349" s="222"/>
      <c r="N349" s="223"/>
      <c r="O349" s="86"/>
      <c r="P349" s="86"/>
      <c r="Q349" s="86"/>
      <c r="R349" s="86"/>
      <c r="S349" s="86"/>
      <c r="T349" s="87"/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T349" s="19" t="s">
        <v>153</v>
      </c>
      <c r="AU349" s="19" t="s">
        <v>149</v>
      </c>
    </row>
    <row r="350" s="2" customFormat="1" ht="16.5" customHeight="1">
      <c r="A350" s="40"/>
      <c r="B350" s="41"/>
      <c r="C350" s="206" t="s">
        <v>543</v>
      </c>
      <c r="D350" s="206" t="s">
        <v>143</v>
      </c>
      <c r="E350" s="207" t="s">
        <v>544</v>
      </c>
      <c r="F350" s="208" t="s">
        <v>545</v>
      </c>
      <c r="G350" s="209" t="s">
        <v>209</v>
      </c>
      <c r="H350" s="210">
        <v>64</v>
      </c>
      <c r="I350" s="211"/>
      <c r="J350" s="212">
        <f>ROUND(I350*H350,2)</f>
        <v>0</v>
      </c>
      <c r="K350" s="208" t="s">
        <v>147</v>
      </c>
      <c r="L350" s="46"/>
      <c r="M350" s="213" t="s">
        <v>19</v>
      </c>
      <c r="N350" s="214" t="s">
        <v>42</v>
      </c>
      <c r="O350" s="86"/>
      <c r="P350" s="215">
        <f>O350*H350</f>
        <v>0</v>
      </c>
      <c r="Q350" s="215">
        <v>1.0000000000000001E-05</v>
      </c>
      <c r="R350" s="215">
        <f>Q350*H350</f>
        <v>0.00064000000000000005</v>
      </c>
      <c r="S350" s="215">
        <v>0</v>
      </c>
      <c r="T350" s="216">
        <f>S350*H350</f>
        <v>0</v>
      </c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R350" s="217" t="s">
        <v>284</v>
      </c>
      <c r="AT350" s="217" t="s">
        <v>143</v>
      </c>
      <c r="AU350" s="217" t="s">
        <v>149</v>
      </c>
      <c r="AY350" s="19" t="s">
        <v>140</v>
      </c>
      <c r="BE350" s="218">
        <f>IF(N350="základní",J350,0)</f>
        <v>0</v>
      </c>
      <c r="BF350" s="218">
        <f>IF(N350="snížená",J350,0)</f>
        <v>0</v>
      </c>
      <c r="BG350" s="218">
        <f>IF(N350="zákl. přenesená",J350,0)</f>
        <v>0</v>
      </c>
      <c r="BH350" s="218">
        <f>IF(N350="sníž. přenesená",J350,0)</f>
        <v>0</v>
      </c>
      <c r="BI350" s="218">
        <f>IF(N350="nulová",J350,0)</f>
        <v>0</v>
      </c>
      <c r="BJ350" s="19" t="s">
        <v>149</v>
      </c>
      <c r="BK350" s="218">
        <f>ROUND(I350*H350,2)</f>
        <v>0</v>
      </c>
      <c r="BL350" s="19" t="s">
        <v>284</v>
      </c>
      <c r="BM350" s="217" t="s">
        <v>546</v>
      </c>
    </row>
    <row r="351" s="2" customFormat="1">
      <c r="A351" s="40"/>
      <c r="B351" s="41"/>
      <c r="C351" s="42"/>
      <c r="D351" s="219" t="s">
        <v>151</v>
      </c>
      <c r="E351" s="42"/>
      <c r="F351" s="220" t="s">
        <v>547</v>
      </c>
      <c r="G351" s="42"/>
      <c r="H351" s="42"/>
      <c r="I351" s="221"/>
      <c r="J351" s="42"/>
      <c r="K351" s="42"/>
      <c r="L351" s="46"/>
      <c r="M351" s="222"/>
      <c r="N351" s="223"/>
      <c r="O351" s="86"/>
      <c r="P351" s="86"/>
      <c r="Q351" s="86"/>
      <c r="R351" s="86"/>
      <c r="S351" s="86"/>
      <c r="T351" s="87"/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T351" s="19" t="s">
        <v>151</v>
      </c>
      <c r="AU351" s="19" t="s">
        <v>149</v>
      </c>
    </row>
    <row r="352" s="2" customFormat="1">
      <c r="A352" s="40"/>
      <c r="B352" s="41"/>
      <c r="C352" s="42"/>
      <c r="D352" s="224" t="s">
        <v>153</v>
      </c>
      <c r="E352" s="42"/>
      <c r="F352" s="225" t="s">
        <v>548</v>
      </c>
      <c r="G352" s="42"/>
      <c r="H352" s="42"/>
      <c r="I352" s="221"/>
      <c r="J352" s="42"/>
      <c r="K352" s="42"/>
      <c r="L352" s="46"/>
      <c r="M352" s="222"/>
      <c r="N352" s="223"/>
      <c r="O352" s="86"/>
      <c r="P352" s="86"/>
      <c r="Q352" s="86"/>
      <c r="R352" s="86"/>
      <c r="S352" s="86"/>
      <c r="T352" s="87"/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T352" s="19" t="s">
        <v>153</v>
      </c>
      <c r="AU352" s="19" t="s">
        <v>149</v>
      </c>
    </row>
    <row r="353" s="13" customFormat="1">
      <c r="A353" s="13"/>
      <c r="B353" s="226"/>
      <c r="C353" s="227"/>
      <c r="D353" s="219" t="s">
        <v>155</v>
      </c>
      <c r="E353" s="228" t="s">
        <v>19</v>
      </c>
      <c r="F353" s="229" t="s">
        <v>549</v>
      </c>
      <c r="G353" s="227"/>
      <c r="H353" s="230">
        <v>64</v>
      </c>
      <c r="I353" s="231"/>
      <c r="J353" s="227"/>
      <c r="K353" s="227"/>
      <c r="L353" s="232"/>
      <c r="M353" s="233"/>
      <c r="N353" s="234"/>
      <c r="O353" s="234"/>
      <c r="P353" s="234"/>
      <c r="Q353" s="234"/>
      <c r="R353" s="234"/>
      <c r="S353" s="234"/>
      <c r="T353" s="235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6" t="s">
        <v>155</v>
      </c>
      <c r="AU353" s="236" t="s">
        <v>149</v>
      </c>
      <c r="AV353" s="13" t="s">
        <v>149</v>
      </c>
      <c r="AW353" s="13" t="s">
        <v>32</v>
      </c>
      <c r="AX353" s="13" t="s">
        <v>78</v>
      </c>
      <c r="AY353" s="236" t="s">
        <v>140</v>
      </c>
    </row>
    <row r="354" s="2" customFormat="1" ht="16.5" customHeight="1">
      <c r="A354" s="40"/>
      <c r="B354" s="41"/>
      <c r="C354" s="206" t="s">
        <v>550</v>
      </c>
      <c r="D354" s="206" t="s">
        <v>143</v>
      </c>
      <c r="E354" s="207" t="s">
        <v>551</v>
      </c>
      <c r="F354" s="208" t="s">
        <v>552</v>
      </c>
      <c r="G354" s="209" t="s">
        <v>308</v>
      </c>
      <c r="H354" s="210">
        <v>0.029000000000000001</v>
      </c>
      <c r="I354" s="211"/>
      <c r="J354" s="212">
        <f>ROUND(I354*H354,2)</f>
        <v>0</v>
      </c>
      <c r="K354" s="208" t="s">
        <v>147</v>
      </c>
      <c r="L354" s="46"/>
      <c r="M354" s="213" t="s">
        <v>19</v>
      </c>
      <c r="N354" s="214" t="s">
        <v>42</v>
      </c>
      <c r="O354" s="86"/>
      <c r="P354" s="215">
        <f>O354*H354</f>
        <v>0</v>
      </c>
      <c r="Q354" s="215">
        <v>0</v>
      </c>
      <c r="R354" s="215">
        <f>Q354*H354</f>
        <v>0</v>
      </c>
      <c r="S354" s="215">
        <v>0</v>
      </c>
      <c r="T354" s="216">
        <f>S354*H354</f>
        <v>0</v>
      </c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R354" s="217" t="s">
        <v>284</v>
      </c>
      <c r="AT354" s="217" t="s">
        <v>143</v>
      </c>
      <c r="AU354" s="217" t="s">
        <v>149</v>
      </c>
      <c r="AY354" s="19" t="s">
        <v>140</v>
      </c>
      <c r="BE354" s="218">
        <f>IF(N354="základní",J354,0)</f>
        <v>0</v>
      </c>
      <c r="BF354" s="218">
        <f>IF(N354="snížená",J354,0)</f>
        <v>0</v>
      </c>
      <c r="BG354" s="218">
        <f>IF(N354="zákl. přenesená",J354,0)</f>
        <v>0</v>
      </c>
      <c r="BH354" s="218">
        <f>IF(N354="sníž. přenesená",J354,0)</f>
        <v>0</v>
      </c>
      <c r="BI354" s="218">
        <f>IF(N354="nulová",J354,0)</f>
        <v>0</v>
      </c>
      <c r="BJ354" s="19" t="s">
        <v>149</v>
      </c>
      <c r="BK354" s="218">
        <f>ROUND(I354*H354,2)</f>
        <v>0</v>
      </c>
      <c r="BL354" s="19" t="s">
        <v>284</v>
      </c>
      <c r="BM354" s="217" t="s">
        <v>553</v>
      </c>
    </row>
    <row r="355" s="2" customFormat="1">
      <c r="A355" s="40"/>
      <c r="B355" s="41"/>
      <c r="C355" s="42"/>
      <c r="D355" s="219" t="s">
        <v>151</v>
      </c>
      <c r="E355" s="42"/>
      <c r="F355" s="220" t="s">
        <v>554</v>
      </c>
      <c r="G355" s="42"/>
      <c r="H355" s="42"/>
      <c r="I355" s="221"/>
      <c r="J355" s="42"/>
      <c r="K355" s="42"/>
      <c r="L355" s="46"/>
      <c r="M355" s="222"/>
      <c r="N355" s="223"/>
      <c r="O355" s="86"/>
      <c r="P355" s="86"/>
      <c r="Q355" s="86"/>
      <c r="R355" s="86"/>
      <c r="S355" s="86"/>
      <c r="T355" s="87"/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T355" s="19" t="s">
        <v>151</v>
      </c>
      <c r="AU355" s="19" t="s">
        <v>149</v>
      </c>
    </row>
    <row r="356" s="2" customFormat="1">
      <c r="A356" s="40"/>
      <c r="B356" s="41"/>
      <c r="C356" s="42"/>
      <c r="D356" s="224" t="s">
        <v>153</v>
      </c>
      <c r="E356" s="42"/>
      <c r="F356" s="225" t="s">
        <v>555</v>
      </c>
      <c r="G356" s="42"/>
      <c r="H356" s="42"/>
      <c r="I356" s="221"/>
      <c r="J356" s="42"/>
      <c r="K356" s="42"/>
      <c r="L356" s="46"/>
      <c r="M356" s="222"/>
      <c r="N356" s="223"/>
      <c r="O356" s="86"/>
      <c r="P356" s="86"/>
      <c r="Q356" s="86"/>
      <c r="R356" s="86"/>
      <c r="S356" s="86"/>
      <c r="T356" s="87"/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T356" s="19" t="s">
        <v>153</v>
      </c>
      <c r="AU356" s="19" t="s">
        <v>149</v>
      </c>
    </row>
    <row r="357" s="12" customFormat="1" ht="22.8" customHeight="1">
      <c r="A357" s="12"/>
      <c r="B357" s="190"/>
      <c r="C357" s="191"/>
      <c r="D357" s="192" t="s">
        <v>69</v>
      </c>
      <c r="E357" s="204" t="s">
        <v>556</v>
      </c>
      <c r="F357" s="204" t="s">
        <v>557</v>
      </c>
      <c r="G357" s="191"/>
      <c r="H357" s="191"/>
      <c r="I357" s="194"/>
      <c r="J357" s="205">
        <f>BK357</f>
        <v>0</v>
      </c>
      <c r="K357" s="191"/>
      <c r="L357" s="196"/>
      <c r="M357" s="197"/>
      <c r="N357" s="198"/>
      <c r="O357" s="198"/>
      <c r="P357" s="199">
        <f>SUM(P358:P408)</f>
        <v>0</v>
      </c>
      <c r="Q357" s="198"/>
      <c r="R357" s="199">
        <f>SUM(R358:R408)</f>
        <v>0.085309999999999997</v>
      </c>
      <c r="S357" s="198"/>
      <c r="T357" s="200">
        <f>SUM(T358:T408)</f>
        <v>0.080890000000000004</v>
      </c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R357" s="201" t="s">
        <v>149</v>
      </c>
      <c r="AT357" s="202" t="s">
        <v>69</v>
      </c>
      <c r="AU357" s="202" t="s">
        <v>78</v>
      </c>
      <c r="AY357" s="201" t="s">
        <v>140</v>
      </c>
      <c r="BK357" s="203">
        <f>SUM(BK358:BK408)</f>
        <v>0</v>
      </c>
    </row>
    <row r="358" s="2" customFormat="1" ht="16.5" customHeight="1">
      <c r="A358" s="40"/>
      <c r="B358" s="41"/>
      <c r="C358" s="206" t="s">
        <v>558</v>
      </c>
      <c r="D358" s="206" t="s">
        <v>143</v>
      </c>
      <c r="E358" s="207" t="s">
        <v>559</v>
      </c>
      <c r="F358" s="208" t="s">
        <v>560</v>
      </c>
      <c r="G358" s="209" t="s">
        <v>561</v>
      </c>
      <c r="H358" s="210">
        <v>1</v>
      </c>
      <c r="I358" s="211"/>
      <c r="J358" s="212">
        <f>ROUND(I358*H358,2)</f>
        <v>0</v>
      </c>
      <c r="K358" s="208" t="s">
        <v>147</v>
      </c>
      <c r="L358" s="46"/>
      <c r="M358" s="213" t="s">
        <v>19</v>
      </c>
      <c r="N358" s="214" t="s">
        <v>42</v>
      </c>
      <c r="O358" s="86"/>
      <c r="P358" s="215">
        <f>O358*H358</f>
        <v>0</v>
      </c>
      <c r="Q358" s="215">
        <v>0</v>
      </c>
      <c r="R358" s="215">
        <f>Q358*H358</f>
        <v>0</v>
      </c>
      <c r="S358" s="215">
        <v>0.01933</v>
      </c>
      <c r="T358" s="216">
        <f>S358*H358</f>
        <v>0.01933</v>
      </c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R358" s="217" t="s">
        <v>284</v>
      </c>
      <c r="AT358" s="217" t="s">
        <v>143</v>
      </c>
      <c r="AU358" s="217" t="s">
        <v>149</v>
      </c>
      <c r="AY358" s="19" t="s">
        <v>140</v>
      </c>
      <c r="BE358" s="218">
        <f>IF(N358="základní",J358,0)</f>
        <v>0</v>
      </c>
      <c r="BF358" s="218">
        <f>IF(N358="snížená",J358,0)</f>
        <v>0</v>
      </c>
      <c r="BG358" s="218">
        <f>IF(N358="zákl. přenesená",J358,0)</f>
        <v>0</v>
      </c>
      <c r="BH358" s="218">
        <f>IF(N358="sníž. přenesená",J358,0)</f>
        <v>0</v>
      </c>
      <c r="BI358" s="218">
        <f>IF(N358="nulová",J358,0)</f>
        <v>0</v>
      </c>
      <c r="BJ358" s="19" t="s">
        <v>149</v>
      </c>
      <c r="BK358" s="218">
        <f>ROUND(I358*H358,2)</f>
        <v>0</v>
      </c>
      <c r="BL358" s="19" t="s">
        <v>284</v>
      </c>
      <c r="BM358" s="217" t="s">
        <v>562</v>
      </c>
    </row>
    <row r="359" s="2" customFormat="1">
      <c r="A359" s="40"/>
      <c r="B359" s="41"/>
      <c r="C359" s="42"/>
      <c r="D359" s="219" t="s">
        <v>151</v>
      </c>
      <c r="E359" s="42"/>
      <c r="F359" s="220" t="s">
        <v>563</v>
      </c>
      <c r="G359" s="42"/>
      <c r="H359" s="42"/>
      <c r="I359" s="221"/>
      <c r="J359" s="42"/>
      <c r="K359" s="42"/>
      <c r="L359" s="46"/>
      <c r="M359" s="222"/>
      <c r="N359" s="223"/>
      <c r="O359" s="86"/>
      <c r="P359" s="86"/>
      <c r="Q359" s="86"/>
      <c r="R359" s="86"/>
      <c r="S359" s="86"/>
      <c r="T359" s="87"/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T359" s="19" t="s">
        <v>151</v>
      </c>
      <c r="AU359" s="19" t="s">
        <v>149</v>
      </c>
    </row>
    <row r="360" s="2" customFormat="1">
      <c r="A360" s="40"/>
      <c r="B360" s="41"/>
      <c r="C360" s="42"/>
      <c r="D360" s="224" t="s">
        <v>153</v>
      </c>
      <c r="E360" s="42"/>
      <c r="F360" s="225" t="s">
        <v>564</v>
      </c>
      <c r="G360" s="42"/>
      <c r="H360" s="42"/>
      <c r="I360" s="221"/>
      <c r="J360" s="42"/>
      <c r="K360" s="42"/>
      <c r="L360" s="46"/>
      <c r="M360" s="222"/>
      <c r="N360" s="223"/>
      <c r="O360" s="86"/>
      <c r="P360" s="86"/>
      <c r="Q360" s="86"/>
      <c r="R360" s="86"/>
      <c r="S360" s="86"/>
      <c r="T360" s="87"/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T360" s="19" t="s">
        <v>153</v>
      </c>
      <c r="AU360" s="19" t="s">
        <v>149</v>
      </c>
    </row>
    <row r="361" s="2" customFormat="1" ht="16.5" customHeight="1">
      <c r="A361" s="40"/>
      <c r="B361" s="41"/>
      <c r="C361" s="206" t="s">
        <v>565</v>
      </c>
      <c r="D361" s="206" t="s">
        <v>143</v>
      </c>
      <c r="E361" s="207" t="s">
        <v>566</v>
      </c>
      <c r="F361" s="208" t="s">
        <v>567</v>
      </c>
      <c r="G361" s="209" t="s">
        <v>561</v>
      </c>
      <c r="H361" s="210">
        <v>1</v>
      </c>
      <c r="I361" s="211"/>
      <c r="J361" s="212">
        <f>ROUND(I361*H361,2)</f>
        <v>0</v>
      </c>
      <c r="K361" s="208" t="s">
        <v>147</v>
      </c>
      <c r="L361" s="46"/>
      <c r="M361" s="213" t="s">
        <v>19</v>
      </c>
      <c r="N361" s="214" t="s">
        <v>42</v>
      </c>
      <c r="O361" s="86"/>
      <c r="P361" s="215">
        <f>O361*H361</f>
        <v>0</v>
      </c>
      <c r="Q361" s="215">
        <v>0.029440000000000001</v>
      </c>
      <c r="R361" s="215">
        <f>Q361*H361</f>
        <v>0.029440000000000001</v>
      </c>
      <c r="S361" s="215">
        <v>0</v>
      </c>
      <c r="T361" s="216">
        <f>S361*H361</f>
        <v>0</v>
      </c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R361" s="217" t="s">
        <v>284</v>
      </c>
      <c r="AT361" s="217" t="s">
        <v>143</v>
      </c>
      <c r="AU361" s="217" t="s">
        <v>149</v>
      </c>
      <c r="AY361" s="19" t="s">
        <v>140</v>
      </c>
      <c r="BE361" s="218">
        <f>IF(N361="základní",J361,0)</f>
        <v>0</v>
      </c>
      <c r="BF361" s="218">
        <f>IF(N361="snížená",J361,0)</f>
        <v>0</v>
      </c>
      <c r="BG361" s="218">
        <f>IF(N361="zákl. přenesená",J361,0)</f>
        <v>0</v>
      </c>
      <c r="BH361" s="218">
        <f>IF(N361="sníž. přenesená",J361,0)</f>
        <v>0</v>
      </c>
      <c r="BI361" s="218">
        <f>IF(N361="nulová",J361,0)</f>
        <v>0</v>
      </c>
      <c r="BJ361" s="19" t="s">
        <v>149</v>
      </c>
      <c r="BK361" s="218">
        <f>ROUND(I361*H361,2)</f>
        <v>0</v>
      </c>
      <c r="BL361" s="19" t="s">
        <v>284</v>
      </c>
      <c r="BM361" s="217" t="s">
        <v>568</v>
      </c>
    </row>
    <row r="362" s="2" customFormat="1">
      <c r="A362" s="40"/>
      <c r="B362" s="41"/>
      <c r="C362" s="42"/>
      <c r="D362" s="219" t="s">
        <v>151</v>
      </c>
      <c r="E362" s="42"/>
      <c r="F362" s="220" t="s">
        <v>569</v>
      </c>
      <c r="G362" s="42"/>
      <c r="H362" s="42"/>
      <c r="I362" s="221"/>
      <c r="J362" s="42"/>
      <c r="K362" s="42"/>
      <c r="L362" s="46"/>
      <c r="M362" s="222"/>
      <c r="N362" s="223"/>
      <c r="O362" s="86"/>
      <c r="P362" s="86"/>
      <c r="Q362" s="86"/>
      <c r="R362" s="86"/>
      <c r="S362" s="86"/>
      <c r="T362" s="87"/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T362" s="19" t="s">
        <v>151</v>
      </c>
      <c r="AU362" s="19" t="s">
        <v>149</v>
      </c>
    </row>
    <row r="363" s="2" customFormat="1">
      <c r="A363" s="40"/>
      <c r="B363" s="41"/>
      <c r="C363" s="42"/>
      <c r="D363" s="224" t="s">
        <v>153</v>
      </c>
      <c r="E363" s="42"/>
      <c r="F363" s="225" t="s">
        <v>570</v>
      </c>
      <c r="G363" s="42"/>
      <c r="H363" s="42"/>
      <c r="I363" s="221"/>
      <c r="J363" s="42"/>
      <c r="K363" s="42"/>
      <c r="L363" s="46"/>
      <c r="M363" s="222"/>
      <c r="N363" s="223"/>
      <c r="O363" s="86"/>
      <c r="P363" s="86"/>
      <c r="Q363" s="86"/>
      <c r="R363" s="86"/>
      <c r="S363" s="86"/>
      <c r="T363" s="87"/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T363" s="19" t="s">
        <v>153</v>
      </c>
      <c r="AU363" s="19" t="s">
        <v>149</v>
      </c>
    </row>
    <row r="364" s="2" customFormat="1" ht="16.5" customHeight="1">
      <c r="A364" s="40"/>
      <c r="B364" s="41"/>
      <c r="C364" s="206" t="s">
        <v>571</v>
      </c>
      <c r="D364" s="206" t="s">
        <v>143</v>
      </c>
      <c r="E364" s="207" t="s">
        <v>572</v>
      </c>
      <c r="F364" s="208" t="s">
        <v>573</v>
      </c>
      <c r="G364" s="209" t="s">
        <v>561</v>
      </c>
      <c r="H364" s="210">
        <v>1</v>
      </c>
      <c r="I364" s="211"/>
      <c r="J364" s="212">
        <f>ROUND(I364*H364,2)</f>
        <v>0</v>
      </c>
      <c r="K364" s="208" t="s">
        <v>147</v>
      </c>
      <c r="L364" s="46"/>
      <c r="M364" s="213" t="s">
        <v>19</v>
      </c>
      <c r="N364" s="214" t="s">
        <v>42</v>
      </c>
      <c r="O364" s="86"/>
      <c r="P364" s="215">
        <f>O364*H364</f>
        <v>0</v>
      </c>
      <c r="Q364" s="215">
        <v>0</v>
      </c>
      <c r="R364" s="215">
        <f>Q364*H364</f>
        <v>0</v>
      </c>
      <c r="S364" s="215">
        <v>0.019460000000000002</v>
      </c>
      <c r="T364" s="216">
        <f>S364*H364</f>
        <v>0.019460000000000002</v>
      </c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R364" s="217" t="s">
        <v>284</v>
      </c>
      <c r="AT364" s="217" t="s">
        <v>143</v>
      </c>
      <c r="AU364" s="217" t="s">
        <v>149</v>
      </c>
      <c r="AY364" s="19" t="s">
        <v>140</v>
      </c>
      <c r="BE364" s="218">
        <f>IF(N364="základní",J364,0)</f>
        <v>0</v>
      </c>
      <c r="BF364" s="218">
        <f>IF(N364="snížená",J364,0)</f>
        <v>0</v>
      </c>
      <c r="BG364" s="218">
        <f>IF(N364="zákl. přenesená",J364,0)</f>
        <v>0</v>
      </c>
      <c r="BH364" s="218">
        <f>IF(N364="sníž. přenesená",J364,0)</f>
        <v>0</v>
      </c>
      <c r="BI364" s="218">
        <f>IF(N364="nulová",J364,0)</f>
        <v>0</v>
      </c>
      <c r="BJ364" s="19" t="s">
        <v>149</v>
      </c>
      <c r="BK364" s="218">
        <f>ROUND(I364*H364,2)</f>
        <v>0</v>
      </c>
      <c r="BL364" s="19" t="s">
        <v>284</v>
      </c>
      <c r="BM364" s="217" t="s">
        <v>574</v>
      </c>
    </row>
    <row r="365" s="2" customFormat="1">
      <c r="A365" s="40"/>
      <c r="B365" s="41"/>
      <c r="C365" s="42"/>
      <c r="D365" s="219" t="s">
        <v>151</v>
      </c>
      <c r="E365" s="42"/>
      <c r="F365" s="220" t="s">
        <v>575</v>
      </c>
      <c r="G365" s="42"/>
      <c r="H365" s="42"/>
      <c r="I365" s="221"/>
      <c r="J365" s="42"/>
      <c r="K365" s="42"/>
      <c r="L365" s="46"/>
      <c r="M365" s="222"/>
      <c r="N365" s="223"/>
      <c r="O365" s="86"/>
      <c r="P365" s="86"/>
      <c r="Q365" s="86"/>
      <c r="R365" s="86"/>
      <c r="S365" s="86"/>
      <c r="T365" s="87"/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T365" s="19" t="s">
        <v>151</v>
      </c>
      <c r="AU365" s="19" t="s">
        <v>149</v>
      </c>
    </row>
    <row r="366" s="2" customFormat="1">
      <c r="A366" s="40"/>
      <c r="B366" s="41"/>
      <c r="C366" s="42"/>
      <c r="D366" s="224" t="s">
        <v>153</v>
      </c>
      <c r="E366" s="42"/>
      <c r="F366" s="225" t="s">
        <v>576</v>
      </c>
      <c r="G366" s="42"/>
      <c r="H366" s="42"/>
      <c r="I366" s="221"/>
      <c r="J366" s="42"/>
      <c r="K366" s="42"/>
      <c r="L366" s="46"/>
      <c r="M366" s="222"/>
      <c r="N366" s="223"/>
      <c r="O366" s="86"/>
      <c r="P366" s="86"/>
      <c r="Q366" s="86"/>
      <c r="R366" s="86"/>
      <c r="S366" s="86"/>
      <c r="T366" s="87"/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T366" s="19" t="s">
        <v>153</v>
      </c>
      <c r="AU366" s="19" t="s">
        <v>149</v>
      </c>
    </row>
    <row r="367" s="2" customFormat="1" ht="16.5" customHeight="1">
      <c r="A367" s="40"/>
      <c r="B367" s="41"/>
      <c r="C367" s="206" t="s">
        <v>577</v>
      </c>
      <c r="D367" s="206" t="s">
        <v>143</v>
      </c>
      <c r="E367" s="207" t="s">
        <v>578</v>
      </c>
      <c r="F367" s="208" t="s">
        <v>579</v>
      </c>
      <c r="G367" s="209" t="s">
        <v>561</v>
      </c>
      <c r="H367" s="210">
        <v>1</v>
      </c>
      <c r="I367" s="211"/>
      <c r="J367" s="212">
        <f>ROUND(I367*H367,2)</f>
        <v>0</v>
      </c>
      <c r="K367" s="208" t="s">
        <v>147</v>
      </c>
      <c r="L367" s="46"/>
      <c r="M367" s="213" t="s">
        <v>19</v>
      </c>
      <c r="N367" s="214" t="s">
        <v>42</v>
      </c>
      <c r="O367" s="86"/>
      <c r="P367" s="215">
        <f>O367*H367</f>
        <v>0</v>
      </c>
      <c r="Q367" s="215">
        <v>0.015469999999999999</v>
      </c>
      <c r="R367" s="215">
        <f>Q367*H367</f>
        <v>0.015469999999999999</v>
      </c>
      <c r="S367" s="215">
        <v>0</v>
      </c>
      <c r="T367" s="216">
        <f>S367*H367</f>
        <v>0</v>
      </c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R367" s="217" t="s">
        <v>284</v>
      </c>
      <c r="AT367" s="217" t="s">
        <v>143</v>
      </c>
      <c r="AU367" s="217" t="s">
        <v>149</v>
      </c>
      <c r="AY367" s="19" t="s">
        <v>140</v>
      </c>
      <c r="BE367" s="218">
        <f>IF(N367="základní",J367,0)</f>
        <v>0</v>
      </c>
      <c r="BF367" s="218">
        <f>IF(N367="snížená",J367,0)</f>
        <v>0</v>
      </c>
      <c r="BG367" s="218">
        <f>IF(N367="zákl. přenesená",J367,0)</f>
        <v>0</v>
      </c>
      <c r="BH367" s="218">
        <f>IF(N367="sníž. přenesená",J367,0)</f>
        <v>0</v>
      </c>
      <c r="BI367" s="218">
        <f>IF(N367="nulová",J367,0)</f>
        <v>0</v>
      </c>
      <c r="BJ367" s="19" t="s">
        <v>149</v>
      </c>
      <c r="BK367" s="218">
        <f>ROUND(I367*H367,2)</f>
        <v>0</v>
      </c>
      <c r="BL367" s="19" t="s">
        <v>284</v>
      </c>
      <c r="BM367" s="217" t="s">
        <v>580</v>
      </c>
    </row>
    <row r="368" s="2" customFormat="1">
      <c r="A368" s="40"/>
      <c r="B368" s="41"/>
      <c r="C368" s="42"/>
      <c r="D368" s="219" t="s">
        <v>151</v>
      </c>
      <c r="E368" s="42"/>
      <c r="F368" s="220" t="s">
        <v>581</v>
      </c>
      <c r="G368" s="42"/>
      <c r="H368" s="42"/>
      <c r="I368" s="221"/>
      <c r="J368" s="42"/>
      <c r="K368" s="42"/>
      <c r="L368" s="46"/>
      <c r="M368" s="222"/>
      <c r="N368" s="223"/>
      <c r="O368" s="86"/>
      <c r="P368" s="86"/>
      <c r="Q368" s="86"/>
      <c r="R368" s="86"/>
      <c r="S368" s="86"/>
      <c r="T368" s="87"/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T368" s="19" t="s">
        <v>151</v>
      </c>
      <c r="AU368" s="19" t="s">
        <v>149</v>
      </c>
    </row>
    <row r="369" s="2" customFormat="1">
      <c r="A369" s="40"/>
      <c r="B369" s="41"/>
      <c r="C369" s="42"/>
      <c r="D369" s="224" t="s">
        <v>153</v>
      </c>
      <c r="E369" s="42"/>
      <c r="F369" s="225" t="s">
        <v>582</v>
      </c>
      <c r="G369" s="42"/>
      <c r="H369" s="42"/>
      <c r="I369" s="221"/>
      <c r="J369" s="42"/>
      <c r="K369" s="42"/>
      <c r="L369" s="46"/>
      <c r="M369" s="222"/>
      <c r="N369" s="223"/>
      <c r="O369" s="86"/>
      <c r="P369" s="86"/>
      <c r="Q369" s="86"/>
      <c r="R369" s="86"/>
      <c r="S369" s="86"/>
      <c r="T369" s="87"/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T369" s="19" t="s">
        <v>153</v>
      </c>
      <c r="AU369" s="19" t="s">
        <v>149</v>
      </c>
    </row>
    <row r="370" s="2" customFormat="1" ht="16.5" customHeight="1">
      <c r="A370" s="40"/>
      <c r="B370" s="41"/>
      <c r="C370" s="206" t="s">
        <v>583</v>
      </c>
      <c r="D370" s="206" t="s">
        <v>143</v>
      </c>
      <c r="E370" s="207" t="s">
        <v>584</v>
      </c>
      <c r="F370" s="208" t="s">
        <v>585</v>
      </c>
      <c r="G370" s="209" t="s">
        <v>561</v>
      </c>
      <c r="H370" s="210">
        <v>1</v>
      </c>
      <c r="I370" s="211"/>
      <c r="J370" s="212">
        <f>ROUND(I370*H370,2)</f>
        <v>0</v>
      </c>
      <c r="K370" s="208" t="s">
        <v>147</v>
      </c>
      <c r="L370" s="46"/>
      <c r="M370" s="213" t="s">
        <v>19</v>
      </c>
      <c r="N370" s="214" t="s">
        <v>42</v>
      </c>
      <c r="O370" s="86"/>
      <c r="P370" s="215">
        <f>O370*H370</f>
        <v>0</v>
      </c>
      <c r="Q370" s="215">
        <v>0</v>
      </c>
      <c r="R370" s="215">
        <f>Q370*H370</f>
        <v>0</v>
      </c>
      <c r="S370" s="215">
        <v>0.032899999999999999</v>
      </c>
      <c r="T370" s="216">
        <f>S370*H370</f>
        <v>0.032899999999999999</v>
      </c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R370" s="217" t="s">
        <v>284</v>
      </c>
      <c r="AT370" s="217" t="s">
        <v>143</v>
      </c>
      <c r="AU370" s="217" t="s">
        <v>149</v>
      </c>
      <c r="AY370" s="19" t="s">
        <v>140</v>
      </c>
      <c r="BE370" s="218">
        <f>IF(N370="základní",J370,0)</f>
        <v>0</v>
      </c>
      <c r="BF370" s="218">
        <f>IF(N370="snížená",J370,0)</f>
        <v>0</v>
      </c>
      <c r="BG370" s="218">
        <f>IF(N370="zákl. přenesená",J370,0)</f>
        <v>0</v>
      </c>
      <c r="BH370" s="218">
        <f>IF(N370="sníž. přenesená",J370,0)</f>
        <v>0</v>
      </c>
      <c r="BI370" s="218">
        <f>IF(N370="nulová",J370,0)</f>
        <v>0</v>
      </c>
      <c r="BJ370" s="19" t="s">
        <v>149</v>
      </c>
      <c r="BK370" s="218">
        <f>ROUND(I370*H370,2)</f>
        <v>0</v>
      </c>
      <c r="BL370" s="19" t="s">
        <v>284</v>
      </c>
      <c r="BM370" s="217" t="s">
        <v>586</v>
      </c>
    </row>
    <row r="371" s="2" customFormat="1">
      <c r="A371" s="40"/>
      <c r="B371" s="41"/>
      <c r="C371" s="42"/>
      <c r="D371" s="219" t="s">
        <v>151</v>
      </c>
      <c r="E371" s="42"/>
      <c r="F371" s="220" t="s">
        <v>585</v>
      </c>
      <c r="G371" s="42"/>
      <c r="H371" s="42"/>
      <c r="I371" s="221"/>
      <c r="J371" s="42"/>
      <c r="K371" s="42"/>
      <c r="L371" s="46"/>
      <c r="M371" s="222"/>
      <c r="N371" s="223"/>
      <c r="O371" s="86"/>
      <c r="P371" s="86"/>
      <c r="Q371" s="86"/>
      <c r="R371" s="86"/>
      <c r="S371" s="86"/>
      <c r="T371" s="87"/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T371" s="19" t="s">
        <v>151</v>
      </c>
      <c r="AU371" s="19" t="s">
        <v>149</v>
      </c>
    </row>
    <row r="372" s="2" customFormat="1">
      <c r="A372" s="40"/>
      <c r="B372" s="41"/>
      <c r="C372" s="42"/>
      <c r="D372" s="224" t="s">
        <v>153</v>
      </c>
      <c r="E372" s="42"/>
      <c r="F372" s="225" t="s">
        <v>587</v>
      </c>
      <c r="G372" s="42"/>
      <c r="H372" s="42"/>
      <c r="I372" s="221"/>
      <c r="J372" s="42"/>
      <c r="K372" s="42"/>
      <c r="L372" s="46"/>
      <c r="M372" s="222"/>
      <c r="N372" s="223"/>
      <c r="O372" s="86"/>
      <c r="P372" s="86"/>
      <c r="Q372" s="86"/>
      <c r="R372" s="86"/>
      <c r="S372" s="86"/>
      <c r="T372" s="87"/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T372" s="19" t="s">
        <v>153</v>
      </c>
      <c r="AU372" s="19" t="s">
        <v>149</v>
      </c>
    </row>
    <row r="373" s="2" customFormat="1" ht="16.5" customHeight="1">
      <c r="A373" s="40"/>
      <c r="B373" s="41"/>
      <c r="C373" s="206" t="s">
        <v>588</v>
      </c>
      <c r="D373" s="206" t="s">
        <v>143</v>
      </c>
      <c r="E373" s="207" t="s">
        <v>589</v>
      </c>
      <c r="F373" s="208" t="s">
        <v>590</v>
      </c>
      <c r="G373" s="209" t="s">
        <v>561</v>
      </c>
      <c r="H373" s="210">
        <v>1</v>
      </c>
      <c r="I373" s="211"/>
      <c r="J373" s="212">
        <f>ROUND(I373*H373,2)</f>
        <v>0</v>
      </c>
      <c r="K373" s="208" t="s">
        <v>147</v>
      </c>
      <c r="L373" s="46"/>
      <c r="M373" s="213" t="s">
        <v>19</v>
      </c>
      <c r="N373" s="214" t="s">
        <v>42</v>
      </c>
      <c r="O373" s="86"/>
      <c r="P373" s="215">
        <f>O373*H373</f>
        <v>0</v>
      </c>
      <c r="Q373" s="215">
        <v>0.020070000000000001</v>
      </c>
      <c r="R373" s="215">
        <f>Q373*H373</f>
        <v>0.020070000000000001</v>
      </c>
      <c r="S373" s="215">
        <v>0</v>
      </c>
      <c r="T373" s="216">
        <f>S373*H373</f>
        <v>0</v>
      </c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R373" s="217" t="s">
        <v>284</v>
      </c>
      <c r="AT373" s="217" t="s">
        <v>143</v>
      </c>
      <c r="AU373" s="217" t="s">
        <v>149</v>
      </c>
      <c r="AY373" s="19" t="s">
        <v>140</v>
      </c>
      <c r="BE373" s="218">
        <f>IF(N373="základní",J373,0)</f>
        <v>0</v>
      </c>
      <c r="BF373" s="218">
        <f>IF(N373="snížená",J373,0)</f>
        <v>0</v>
      </c>
      <c r="BG373" s="218">
        <f>IF(N373="zákl. přenesená",J373,0)</f>
        <v>0</v>
      </c>
      <c r="BH373" s="218">
        <f>IF(N373="sníž. přenesená",J373,0)</f>
        <v>0</v>
      </c>
      <c r="BI373" s="218">
        <f>IF(N373="nulová",J373,0)</f>
        <v>0</v>
      </c>
      <c r="BJ373" s="19" t="s">
        <v>149</v>
      </c>
      <c r="BK373" s="218">
        <f>ROUND(I373*H373,2)</f>
        <v>0</v>
      </c>
      <c r="BL373" s="19" t="s">
        <v>284</v>
      </c>
      <c r="BM373" s="217" t="s">
        <v>591</v>
      </c>
    </row>
    <row r="374" s="2" customFormat="1">
      <c r="A374" s="40"/>
      <c r="B374" s="41"/>
      <c r="C374" s="42"/>
      <c r="D374" s="219" t="s">
        <v>151</v>
      </c>
      <c r="E374" s="42"/>
      <c r="F374" s="220" t="s">
        <v>592</v>
      </c>
      <c r="G374" s="42"/>
      <c r="H374" s="42"/>
      <c r="I374" s="221"/>
      <c r="J374" s="42"/>
      <c r="K374" s="42"/>
      <c r="L374" s="46"/>
      <c r="M374" s="222"/>
      <c r="N374" s="223"/>
      <c r="O374" s="86"/>
      <c r="P374" s="86"/>
      <c r="Q374" s="86"/>
      <c r="R374" s="86"/>
      <c r="S374" s="86"/>
      <c r="T374" s="87"/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T374" s="19" t="s">
        <v>151</v>
      </c>
      <c r="AU374" s="19" t="s">
        <v>149</v>
      </c>
    </row>
    <row r="375" s="2" customFormat="1">
      <c r="A375" s="40"/>
      <c r="B375" s="41"/>
      <c r="C375" s="42"/>
      <c r="D375" s="224" t="s">
        <v>153</v>
      </c>
      <c r="E375" s="42"/>
      <c r="F375" s="225" t="s">
        <v>593</v>
      </c>
      <c r="G375" s="42"/>
      <c r="H375" s="42"/>
      <c r="I375" s="221"/>
      <c r="J375" s="42"/>
      <c r="K375" s="42"/>
      <c r="L375" s="46"/>
      <c r="M375" s="222"/>
      <c r="N375" s="223"/>
      <c r="O375" s="86"/>
      <c r="P375" s="86"/>
      <c r="Q375" s="86"/>
      <c r="R375" s="86"/>
      <c r="S375" s="86"/>
      <c r="T375" s="87"/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T375" s="19" t="s">
        <v>153</v>
      </c>
      <c r="AU375" s="19" t="s">
        <v>149</v>
      </c>
    </row>
    <row r="376" s="2" customFormat="1" ht="16.5" customHeight="1">
      <c r="A376" s="40"/>
      <c r="B376" s="41"/>
      <c r="C376" s="206" t="s">
        <v>594</v>
      </c>
      <c r="D376" s="206" t="s">
        <v>143</v>
      </c>
      <c r="E376" s="207" t="s">
        <v>595</v>
      </c>
      <c r="F376" s="208" t="s">
        <v>596</v>
      </c>
      <c r="G376" s="209" t="s">
        <v>561</v>
      </c>
      <c r="H376" s="210">
        <v>1</v>
      </c>
      <c r="I376" s="211"/>
      <c r="J376" s="212">
        <f>ROUND(I376*H376,2)</f>
        <v>0</v>
      </c>
      <c r="K376" s="208" t="s">
        <v>147</v>
      </c>
      <c r="L376" s="46"/>
      <c r="M376" s="213" t="s">
        <v>19</v>
      </c>
      <c r="N376" s="214" t="s">
        <v>42</v>
      </c>
      <c r="O376" s="86"/>
      <c r="P376" s="215">
        <f>O376*H376</f>
        <v>0</v>
      </c>
      <c r="Q376" s="215">
        <v>0</v>
      </c>
      <c r="R376" s="215">
        <f>Q376*H376</f>
        <v>0</v>
      </c>
      <c r="S376" s="215">
        <v>0.0091999999999999998</v>
      </c>
      <c r="T376" s="216">
        <f>S376*H376</f>
        <v>0.0091999999999999998</v>
      </c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R376" s="217" t="s">
        <v>284</v>
      </c>
      <c r="AT376" s="217" t="s">
        <v>143</v>
      </c>
      <c r="AU376" s="217" t="s">
        <v>149</v>
      </c>
      <c r="AY376" s="19" t="s">
        <v>140</v>
      </c>
      <c r="BE376" s="218">
        <f>IF(N376="základní",J376,0)</f>
        <v>0</v>
      </c>
      <c r="BF376" s="218">
        <f>IF(N376="snížená",J376,0)</f>
        <v>0</v>
      </c>
      <c r="BG376" s="218">
        <f>IF(N376="zákl. přenesená",J376,0)</f>
        <v>0</v>
      </c>
      <c r="BH376" s="218">
        <f>IF(N376="sníž. přenesená",J376,0)</f>
        <v>0</v>
      </c>
      <c r="BI376" s="218">
        <f>IF(N376="nulová",J376,0)</f>
        <v>0</v>
      </c>
      <c r="BJ376" s="19" t="s">
        <v>149</v>
      </c>
      <c r="BK376" s="218">
        <f>ROUND(I376*H376,2)</f>
        <v>0</v>
      </c>
      <c r="BL376" s="19" t="s">
        <v>284</v>
      </c>
      <c r="BM376" s="217" t="s">
        <v>597</v>
      </c>
    </row>
    <row r="377" s="2" customFormat="1">
      <c r="A377" s="40"/>
      <c r="B377" s="41"/>
      <c r="C377" s="42"/>
      <c r="D377" s="219" t="s">
        <v>151</v>
      </c>
      <c r="E377" s="42"/>
      <c r="F377" s="220" t="s">
        <v>598</v>
      </c>
      <c r="G377" s="42"/>
      <c r="H377" s="42"/>
      <c r="I377" s="221"/>
      <c r="J377" s="42"/>
      <c r="K377" s="42"/>
      <c r="L377" s="46"/>
      <c r="M377" s="222"/>
      <c r="N377" s="223"/>
      <c r="O377" s="86"/>
      <c r="P377" s="86"/>
      <c r="Q377" s="86"/>
      <c r="R377" s="86"/>
      <c r="S377" s="86"/>
      <c r="T377" s="87"/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T377" s="19" t="s">
        <v>151</v>
      </c>
      <c r="AU377" s="19" t="s">
        <v>149</v>
      </c>
    </row>
    <row r="378" s="2" customFormat="1">
      <c r="A378" s="40"/>
      <c r="B378" s="41"/>
      <c r="C378" s="42"/>
      <c r="D378" s="224" t="s">
        <v>153</v>
      </c>
      <c r="E378" s="42"/>
      <c r="F378" s="225" t="s">
        <v>599</v>
      </c>
      <c r="G378" s="42"/>
      <c r="H378" s="42"/>
      <c r="I378" s="221"/>
      <c r="J378" s="42"/>
      <c r="K378" s="42"/>
      <c r="L378" s="46"/>
      <c r="M378" s="222"/>
      <c r="N378" s="223"/>
      <c r="O378" s="86"/>
      <c r="P378" s="86"/>
      <c r="Q378" s="86"/>
      <c r="R378" s="86"/>
      <c r="S378" s="86"/>
      <c r="T378" s="87"/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T378" s="19" t="s">
        <v>153</v>
      </c>
      <c r="AU378" s="19" t="s">
        <v>149</v>
      </c>
    </row>
    <row r="379" s="2" customFormat="1" ht="16.5" customHeight="1">
      <c r="A379" s="40"/>
      <c r="B379" s="41"/>
      <c r="C379" s="206" t="s">
        <v>600</v>
      </c>
      <c r="D379" s="206" t="s">
        <v>143</v>
      </c>
      <c r="E379" s="207" t="s">
        <v>601</v>
      </c>
      <c r="F379" s="208" t="s">
        <v>602</v>
      </c>
      <c r="G379" s="209" t="s">
        <v>561</v>
      </c>
      <c r="H379" s="210">
        <v>1</v>
      </c>
      <c r="I379" s="211"/>
      <c r="J379" s="212">
        <f>ROUND(I379*H379,2)</f>
        <v>0</v>
      </c>
      <c r="K379" s="208" t="s">
        <v>147</v>
      </c>
      <c r="L379" s="46"/>
      <c r="M379" s="213" t="s">
        <v>19</v>
      </c>
      <c r="N379" s="214" t="s">
        <v>42</v>
      </c>
      <c r="O379" s="86"/>
      <c r="P379" s="215">
        <f>O379*H379</f>
        <v>0</v>
      </c>
      <c r="Q379" s="215">
        <v>0.0099600000000000001</v>
      </c>
      <c r="R379" s="215">
        <f>Q379*H379</f>
        <v>0.0099600000000000001</v>
      </c>
      <c r="S379" s="215">
        <v>0</v>
      </c>
      <c r="T379" s="216">
        <f>S379*H379</f>
        <v>0</v>
      </c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R379" s="217" t="s">
        <v>284</v>
      </c>
      <c r="AT379" s="217" t="s">
        <v>143</v>
      </c>
      <c r="AU379" s="217" t="s">
        <v>149</v>
      </c>
      <c r="AY379" s="19" t="s">
        <v>140</v>
      </c>
      <c r="BE379" s="218">
        <f>IF(N379="základní",J379,0)</f>
        <v>0</v>
      </c>
      <c r="BF379" s="218">
        <f>IF(N379="snížená",J379,0)</f>
        <v>0</v>
      </c>
      <c r="BG379" s="218">
        <f>IF(N379="zákl. přenesená",J379,0)</f>
        <v>0</v>
      </c>
      <c r="BH379" s="218">
        <f>IF(N379="sníž. přenesená",J379,0)</f>
        <v>0</v>
      </c>
      <c r="BI379" s="218">
        <f>IF(N379="nulová",J379,0)</f>
        <v>0</v>
      </c>
      <c r="BJ379" s="19" t="s">
        <v>149</v>
      </c>
      <c r="BK379" s="218">
        <f>ROUND(I379*H379,2)</f>
        <v>0</v>
      </c>
      <c r="BL379" s="19" t="s">
        <v>284</v>
      </c>
      <c r="BM379" s="217" t="s">
        <v>603</v>
      </c>
    </row>
    <row r="380" s="2" customFormat="1">
      <c r="A380" s="40"/>
      <c r="B380" s="41"/>
      <c r="C380" s="42"/>
      <c r="D380" s="219" t="s">
        <v>151</v>
      </c>
      <c r="E380" s="42"/>
      <c r="F380" s="220" t="s">
        <v>604</v>
      </c>
      <c r="G380" s="42"/>
      <c r="H380" s="42"/>
      <c r="I380" s="221"/>
      <c r="J380" s="42"/>
      <c r="K380" s="42"/>
      <c r="L380" s="46"/>
      <c r="M380" s="222"/>
      <c r="N380" s="223"/>
      <c r="O380" s="86"/>
      <c r="P380" s="86"/>
      <c r="Q380" s="86"/>
      <c r="R380" s="86"/>
      <c r="S380" s="86"/>
      <c r="T380" s="87"/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T380" s="19" t="s">
        <v>151</v>
      </c>
      <c r="AU380" s="19" t="s">
        <v>149</v>
      </c>
    </row>
    <row r="381" s="2" customFormat="1">
      <c r="A381" s="40"/>
      <c r="B381" s="41"/>
      <c r="C381" s="42"/>
      <c r="D381" s="224" t="s">
        <v>153</v>
      </c>
      <c r="E381" s="42"/>
      <c r="F381" s="225" t="s">
        <v>605</v>
      </c>
      <c r="G381" s="42"/>
      <c r="H381" s="42"/>
      <c r="I381" s="221"/>
      <c r="J381" s="42"/>
      <c r="K381" s="42"/>
      <c r="L381" s="46"/>
      <c r="M381" s="222"/>
      <c r="N381" s="223"/>
      <c r="O381" s="86"/>
      <c r="P381" s="86"/>
      <c r="Q381" s="86"/>
      <c r="R381" s="86"/>
      <c r="S381" s="86"/>
      <c r="T381" s="87"/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T381" s="19" t="s">
        <v>153</v>
      </c>
      <c r="AU381" s="19" t="s">
        <v>149</v>
      </c>
    </row>
    <row r="382" s="2" customFormat="1" ht="16.5" customHeight="1">
      <c r="A382" s="40"/>
      <c r="B382" s="41"/>
      <c r="C382" s="206" t="s">
        <v>606</v>
      </c>
      <c r="D382" s="206" t="s">
        <v>143</v>
      </c>
      <c r="E382" s="207" t="s">
        <v>607</v>
      </c>
      <c r="F382" s="208" t="s">
        <v>608</v>
      </c>
      <c r="G382" s="209" t="s">
        <v>362</v>
      </c>
      <c r="H382" s="210">
        <v>2</v>
      </c>
      <c r="I382" s="211"/>
      <c r="J382" s="212">
        <f>ROUND(I382*H382,2)</f>
        <v>0</v>
      </c>
      <c r="K382" s="208" t="s">
        <v>147</v>
      </c>
      <c r="L382" s="46"/>
      <c r="M382" s="213" t="s">
        <v>19</v>
      </c>
      <c r="N382" s="214" t="s">
        <v>42</v>
      </c>
      <c r="O382" s="86"/>
      <c r="P382" s="215">
        <f>O382*H382</f>
        <v>0</v>
      </c>
      <c r="Q382" s="215">
        <v>0.00059000000000000003</v>
      </c>
      <c r="R382" s="215">
        <f>Q382*H382</f>
        <v>0.0011800000000000001</v>
      </c>
      <c r="S382" s="215">
        <v>0</v>
      </c>
      <c r="T382" s="216">
        <f>S382*H382</f>
        <v>0</v>
      </c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R382" s="217" t="s">
        <v>284</v>
      </c>
      <c r="AT382" s="217" t="s">
        <v>143</v>
      </c>
      <c r="AU382" s="217" t="s">
        <v>149</v>
      </c>
      <c r="AY382" s="19" t="s">
        <v>140</v>
      </c>
      <c r="BE382" s="218">
        <f>IF(N382="základní",J382,0)</f>
        <v>0</v>
      </c>
      <c r="BF382" s="218">
        <f>IF(N382="snížená",J382,0)</f>
        <v>0</v>
      </c>
      <c r="BG382" s="218">
        <f>IF(N382="zákl. přenesená",J382,0)</f>
        <v>0</v>
      </c>
      <c r="BH382" s="218">
        <f>IF(N382="sníž. přenesená",J382,0)</f>
        <v>0</v>
      </c>
      <c r="BI382" s="218">
        <f>IF(N382="nulová",J382,0)</f>
        <v>0</v>
      </c>
      <c r="BJ382" s="19" t="s">
        <v>149</v>
      </c>
      <c r="BK382" s="218">
        <f>ROUND(I382*H382,2)</f>
        <v>0</v>
      </c>
      <c r="BL382" s="19" t="s">
        <v>284</v>
      </c>
      <c r="BM382" s="217" t="s">
        <v>609</v>
      </c>
    </row>
    <row r="383" s="2" customFormat="1">
      <c r="A383" s="40"/>
      <c r="B383" s="41"/>
      <c r="C383" s="42"/>
      <c r="D383" s="219" t="s">
        <v>151</v>
      </c>
      <c r="E383" s="42"/>
      <c r="F383" s="220" t="s">
        <v>610</v>
      </c>
      <c r="G383" s="42"/>
      <c r="H383" s="42"/>
      <c r="I383" s="221"/>
      <c r="J383" s="42"/>
      <c r="K383" s="42"/>
      <c r="L383" s="46"/>
      <c r="M383" s="222"/>
      <c r="N383" s="223"/>
      <c r="O383" s="86"/>
      <c r="P383" s="86"/>
      <c r="Q383" s="86"/>
      <c r="R383" s="86"/>
      <c r="S383" s="86"/>
      <c r="T383" s="87"/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T383" s="19" t="s">
        <v>151</v>
      </c>
      <c r="AU383" s="19" t="s">
        <v>149</v>
      </c>
    </row>
    <row r="384" s="2" customFormat="1">
      <c r="A384" s="40"/>
      <c r="B384" s="41"/>
      <c r="C384" s="42"/>
      <c r="D384" s="224" t="s">
        <v>153</v>
      </c>
      <c r="E384" s="42"/>
      <c r="F384" s="225" t="s">
        <v>611</v>
      </c>
      <c r="G384" s="42"/>
      <c r="H384" s="42"/>
      <c r="I384" s="221"/>
      <c r="J384" s="42"/>
      <c r="K384" s="42"/>
      <c r="L384" s="46"/>
      <c r="M384" s="222"/>
      <c r="N384" s="223"/>
      <c r="O384" s="86"/>
      <c r="P384" s="86"/>
      <c r="Q384" s="86"/>
      <c r="R384" s="86"/>
      <c r="S384" s="86"/>
      <c r="T384" s="87"/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T384" s="19" t="s">
        <v>153</v>
      </c>
      <c r="AU384" s="19" t="s">
        <v>149</v>
      </c>
    </row>
    <row r="385" s="2" customFormat="1" ht="16.5" customHeight="1">
      <c r="A385" s="40"/>
      <c r="B385" s="41"/>
      <c r="C385" s="206" t="s">
        <v>612</v>
      </c>
      <c r="D385" s="206" t="s">
        <v>143</v>
      </c>
      <c r="E385" s="207" t="s">
        <v>613</v>
      </c>
      <c r="F385" s="208" t="s">
        <v>614</v>
      </c>
      <c r="G385" s="209" t="s">
        <v>561</v>
      </c>
      <c r="H385" s="210">
        <v>1</v>
      </c>
      <c r="I385" s="211"/>
      <c r="J385" s="212">
        <f>ROUND(I385*H385,2)</f>
        <v>0</v>
      </c>
      <c r="K385" s="208" t="s">
        <v>147</v>
      </c>
      <c r="L385" s="46"/>
      <c r="M385" s="213" t="s">
        <v>19</v>
      </c>
      <c r="N385" s="214" t="s">
        <v>42</v>
      </c>
      <c r="O385" s="86"/>
      <c r="P385" s="215">
        <f>O385*H385</f>
        <v>0</v>
      </c>
      <c r="Q385" s="215">
        <v>0.0018</v>
      </c>
      <c r="R385" s="215">
        <f>Q385*H385</f>
        <v>0.0018</v>
      </c>
      <c r="S385" s="215">
        <v>0</v>
      </c>
      <c r="T385" s="216">
        <f>S385*H385</f>
        <v>0</v>
      </c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R385" s="217" t="s">
        <v>284</v>
      </c>
      <c r="AT385" s="217" t="s">
        <v>143</v>
      </c>
      <c r="AU385" s="217" t="s">
        <v>149</v>
      </c>
      <c r="AY385" s="19" t="s">
        <v>140</v>
      </c>
      <c r="BE385" s="218">
        <f>IF(N385="základní",J385,0)</f>
        <v>0</v>
      </c>
      <c r="BF385" s="218">
        <f>IF(N385="snížená",J385,0)</f>
        <v>0</v>
      </c>
      <c r="BG385" s="218">
        <f>IF(N385="zákl. přenesená",J385,0)</f>
        <v>0</v>
      </c>
      <c r="BH385" s="218">
        <f>IF(N385="sníž. přenesená",J385,0)</f>
        <v>0</v>
      </c>
      <c r="BI385" s="218">
        <f>IF(N385="nulová",J385,0)</f>
        <v>0</v>
      </c>
      <c r="BJ385" s="19" t="s">
        <v>149</v>
      </c>
      <c r="BK385" s="218">
        <f>ROUND(I385*H385,2)</f>
        <v>0</v>
      </c>
      <c r="BL385" s="19" t="s">
        <v>284</v>
      </c>
      <c r="BM385" s="217" t="s">
        <v>615</v>
      </c>
    </row>
    <row r="386" s="2" customFormat="1">
      <c r="A386" s="40"/>
      <c r="B386" s="41"/>
      <c r="C386" s="42"/>
      <c r="D386" s="219" t="s">
        <v>151</v>
      </c>
      <c r="E386" s="42"/>
      <c r="F386" s="220" t="s">
        <v>616</v>
      </c>
      <c r="G386" s="42"/>
      <c r="H386" s="42"/>
      <c r="I386" s="221"/>
      <c r="J386" s="42"/>
      <c r="K386" s="42"/>
      <c r="L386" s="46"/>
      <c r="M386" s="222"/>
      <c r="N386" s="223"/>
      <c r="O386" s="86"/>
      <c r="P386" s="86"/>
      <c r="Q386" s="86"/>
      <c r="R386" s="86"/>
      <c r="S386" s="86"/>
      <c r="T386" s="87"/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T386" s="19" t="s">
        <v>151</v>
      </c>
      <c r="AU386" s="19" t="s">
        <v>149</v>
      </c>
    </row>
    <row r="387" s="2" customFormat="1">
      <c r="A387" s="40"/>
      <c r="B387" s="41"/>
      <c r="C387" s="42"/>
      <c r="D387" s="224" t="s">
        <v>153</v>
      </c>
      <c r="E387" s="42"/>
      <c r="F387" s="225" t="s">
        <v>617</v>
      </c>
      <c r="G387" s="42"/>
      <c r="H387" s="42"/>
      <c r="I387" s="221"/>
      <c r="J387" s="42"/>
      <c r="K387" s="42"/>
      <c r="L387" s="46"/>
      <c r="M387" s="222"/>
      <c r="N387" s="223"/>
      <c r="O387" s="86"/>
      <c r="P387" s="86"/>
      <c r="Q387" s="86"/>
      <c r="R387" s="86"/>
      <c r="S387" s="86"/>
      <c r="T387" s="87"/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T387" s="19" t="s">
        <v>153</v>
      </c>
      <c r="AU387" s="19" t="s">
        <v>149</v>
      </c>
    </row>
    <row r="388" s="2" customFormat="1" ht="16.5" customHeight="1">
      <c r="A388" s="40"/>
      <c r="B388" s="41"/>
      <c r="C388" s="206" t="s">
        <v>618</v>
      </c>
      <c r="D388" s="206" t="s">
        <v>143</v>
      </c>
      <c r="E388" s="207" t="s">
        <v>619</v>
      </c>
      <c r="F388" s="208" t="s">
        <v>620</v>
      </c>
      <c r="G388" s="209" t="s">
        <v>561</v>
      </c>
      <c r="H388" s="210">
        <v>1</v>
      </c>
      <c r="I388" s="211"/>
      <c r="J388" s="212">
        <f>ROUND(I388*H388,2)</f>
        <v>0</v>
      </c>
      <c r="K388" s="208" t="s">
        <v>147</v>
      </c>
      <c r="L388" s="46"/>
      <c r="M388" s="213" t="s">
        <v>19</v>
      </c>
      <c r="N388" s="214" t="s">
        <v>42</v>
      </c>
      <c r="O388" s="86"/>
      <c r="P388" s="215">
        <f>O388*H388</f>
        <v>0</v>
      </c>
      <c r="Q388" s="215">
        <v>0.0018400000000000001</v>
      </c>
      <c r="R388" s="215">
        <f>Q388*H388</f>
        <v>0.0018400000000000001</v>
      </c>
      <c r="S388" s="215">
        <v>0</v>
      </c>
      <c r="T388" s="216">
        <f>S388*H388</f>
        <v>0</v>
      </c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R388" s="217" t="s">
        <v>284</v>
      </c>
      <c r="AT388" s="217" t="s">
        <v>143</v>
      </c>
      <c r="AU388" s="217" t="s">
        <v>149</v>
      </c>
      <c r="AY388" s="19" t="s">
        <v>140</v>
      </c>
      <c r="BE388" s="218">
        <f>IF(N388="základní",J388,0)</f>
        <v>0</v>
      </c>
      <c r="BF388" s="218">
        <f>IF(N388="snížená",J388,0)</f>
        <v>0</v>
      </c>
      <c r="BG388" s="218">
        <f>IF(N388="zákl. přenesená",J388,0)</f>
        <v>0</v>
      </c>
      <c r="BH388" s="218">
        <f>IF(N388="sníž. přenesená",J388,0)</f>
        <v>0</v>
      </c>
      <c r="BI388" s="218">
        <f>IF(N388="nulová",J388,0)</f>
        <v>0</v>
      </c>
      <c r="BJ388" s="19" t="s">
        <v>149</v>
      </c>
      <c r="BK388" s="218">
        <f>ROUND(I388*H388,2)</f>
        <v>0</v>
      </c>
      <c r="BL388" s="19" t="s">
        <v>284</v>
      </c>
      <c r="BM388" s="217" t="s">
        <v>621</v>
      </c>
    </row>
    <row r="389" s="2" customFormat="1">
      <c r="A389" s="40"/>
      <c r="B389" s="41"/>
      <c r="C389" s="42"/>
      <c r="D389" s="219" t="s">
        <v>151</v>
      </c>
      <c r="E389" s="42"/>
      <c r="F389" s="220" t="s">
        <v>622</v>
      </c>
      <c r="G389" s="42"/>
      <c r="H389" s="42"/>
      <c r="I389" s="221"/>
      <c r="J389" s="42"/>
      <c r="K389" s="42"/>
      <c r="L389" s="46"/>
      <c r="M389" s="222"/>
      <c r="N389" s="223"/>
      <c r="O389" s="86"/>
      <c r="P389" s="86"/>
      <c r="Q389" s="86"/>
      <c r="R389" s="86"/>
      <c r="S389" s="86"/>
      <c r="T389" s="87"/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T389" s="19" t="s">
        <v>151</v>
      </c>
      <c r="AU389" s="19" t="s">
        <v>149</v>
      </c>
    </row>
    <row r="390" s="2" customFormat="1">
      <c r="A390" s="40"/>
      <c r="B390" s="41"/>
      <c r="C390" s="42"/>
      <c r="D390" s="224" t="s">
        <v>153</v>
      </c>
      <c r="E390" s="42"/>
      <c r="F390" s="225" t="s">
        <v>623</v>
      </c>
      <c r="G390" s="42"/>
      <c r="H390" s="42"/>
      <c r="I390" s="221"/>
      <c r="J390" s="42"/>
      <c r="K390" s="42"/>
      <c r="L390" s="46"/>
      <c r="M390" s="222"/>
      <c r="N390" s="223"/>
      <c r="O390" s="86"/>
      <c r="P390" s="86"/>
      <c r="Q390" s="86"/>
      <c r="R390" s="86"/>
      <c r="S390" s="86"/>
      <c r="T390" s="87"/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T390" s="19" t="s">
        <v>153</v>
      </c>
      <c r="AU390" s="19" t="s">
        <v>149</v>
      </c>
    </row>
    <row r="391" s="2" customFormat="1" ht="16.5" customHeight="1">
      <c r="A391" s="40"/>
      <c r="B391" s="41"/>
      <c r="C391" s="206" t="s">
        <v>624</v>
      </c>
      <c r="D391" s="206" t="s">
        <v>143</v>
      </c>
      <c r="E391" s="207" t="s">
        <v>625</v>
      </c>
      <c r="F391" s="208" t="s">
        <v>626</v>
      </c>
      <c r="G391" s="209" t="s">
        <v>561</v>
      </c>
      <c r="H391" s="210">
        <v>1</v>
      </c>
      <c r="I391" s="211"/>
      <c r="J391" s="212">
        <f>ROUND(I391*H391,2)</f>
        <v>0</v>
      </c>
      <c r="K391" s="208" t="s">
        <v>147</v>
      </c>
      <c r="L391" s="46"/>
      <c r="M391" s="213" t="s">
        <v>19</v>
      </c>
      <c r="N391" s="214" t="s">
        <v>42</v>
      </c>
      <c r="O391" s="86"/>
      <c r="P391" s="215">
        <f>O391*H391</f>
        <v>0</v>
      </c>
      <c r="Q391" s="215">
        <v>0.0018400000000000001</v>
      </c>
      <c r="R391" s="215">
        <f>Q391*H391</f>
        <v>0.0018400000000000001</v>
      </c>
      <c r="S391" s="215">
        <v>0</v>
      </c>
      <c r="T391" s="216">
        <f>S391*H391</f>
        <v>0</v>
      </c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R391" s="217" t="s">
        <v>284</v>
      </c>
      <c r="AT391" s="217" t="s">
        <v>143</v>
      </c>
      <c r="AU391" s="217" t="s">
        <v>149</v>
      </c>
      <c r="AY391" s="19" t="s">
        <v>140</v>
      </c>
      <c r="BE391" s="218">
        <f>IF(N391="základní",J391,0)</f>
        <v>0</v>
      </c>
      <c r="BF391" s="218">
        <f>IF(N391="snížená",J391,0)</f>
        <v>0</v>
      </c>
      <c r="BG391" s="218">
        <f>IF(N391="zákl. přenesená",J391,0)</f>
        <v>0</v>
      </c>
      <c r="BH391" s="218">
        <f>IF(N391="sníž. přenesená",J391,0)</f>
        <v>0</v>
      </c>
      <c r="BI391" s="218">
        <f>IF(N391="nulová",J391,0)</f>
        <v>0</v>
      </c>
      <c r="BJ391" s="19" t="s">
        <v>149</v>
      </c>
      <c r="BK391" s="218">
        <f>ROUND(I391*H391,2)</f>
        <v>0</v>
      </c>
      <c r="BL391" s="19" t="s">
        <v>284</v>
      </c>
      <c r="BM391" s="217" t="s">
        <v>627</v>
      </c>
    </row>
    <row r="392" s="2" customFormat="1">
      <c r="A392" s="40"/>
      <c r="B392" s="41"/>
      <c r="C392" s="42"/>
      <c r="D392" s="219" t="s">
        <v>151</v>
      </c>
      <c r="E392" s="42"/>
      <c r="F392" s="220" t="s">
        <v>628</v>
      </c>
      <c r="G392" s="42"/>
      <c r="H392" s="42"/>
      <c r="I392" s="221"/>
      <c r="J392" s="42"/>
      <c r="K392" s="42"/>
      <c r="L392" s="46"/>
      <c r="M392" s="222"/>
      <c r="N392" s="223"/>
      <c r="O392" s="86"/>
      <c r="P392" s="86"/>
      <c r="Q392" s="86"/>
      <c r="R392" s="86"/>
      <c r="S392" s="86"/>
      <c r="T392" s="87"/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T392" s="19" t="s">
        <v>151</v>
      </c>
      <c r="AU392" s="19" t="s">
        <v>149</v>
      </c>
    </row>
    <row r="393" s="2" customFormat="1">
      <c r="A393" s="40"/>
      <c r="B393" s="41"/>
      <c r="C393" s="42"/>
      <c r="D393" s="224" t="s">
        <v>153</v>
      </c>
      <c r="E393" s="42"/>
      <c r="F393" s="225" t="s">
        <v>629</v>
      </c>
      <c r="G393" s="42"/>
      <c r="H393" s="42"/>
      <c r="I393" s="221"/>
      <c r="J393" s="42"/>
      <c r="K393" s="42"/>
      <c r="L393" s="46"/>
      <c r="M393" s="222"/>
      <c r="N393" s="223"/>
      <c r="O393" s="86"/>
      <c r="P393" s="86"/>
      <c r="Q393" s="86"/>
      <c r="R393" s="86"/>
      <c r="S393" s="86"/>
      <c r="T393" s="87"/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T393" s="19" t="s">
        <v>153</v>
      </c>
      <c r="AU393" s="19" t="s">
        <v>149</v>
      </c>
    </row>
    <row r="394" s="2" customFormat="1" ht="16.5" customHeight="1">
      <c r="A394" s="40"/>
      <c r="B394" s="41"/>
      <c r="C394" s="206" t="s">
        <v>630</v>
      </c>
      <c r="D394" s="206" t="s">
        <v>143</v>
      </c>
      <c r="E394" s="207" t="s">
        <v>631</v>
      </c>
      <c r="F394" s="208" t="s">
        <v>632</v>
      </c>
      <c r="G394" s="209" t="s">
        <v>561</v>
      </c>
      <c r="H394" s="210">
        <v>1</v>
      </c>
      <c r="I394" s="211"/>
      <c r="J394" s="212">
        <f>ROUND(I394*H394,2)</f>
        <v>0</v>
      </c>
      <c r="K394" s="208" t="s">
        <v>147</v>
      </c>
      <c r="L394" s="46"/>
      <c r="M394" s="213" t="s">
        <v>19</v>
      </c>
      <c r="N394" s="214" t="s">
        <v>42</v>
      </c>
      <c r="O394" s="86"/>
      <c r="P394" s="215">
        <f>O394*H394</f>
        <v>0</v>
      </c>
      <c r="Q394" s="215">
        <v>0.00020000000000000001</v>
      </c>
      <c r="R394" s="215">
        <f>Q394*H394</f>
        <v>0.00020000000000000001</v>
      </c>
      <c r="S394" s="215">
        <v>0</v>
      </c>
      <c r="T394" s="216">
        <f>S394*H394</f>
        <v>0</v>
      </c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R394" s="217" t="s">
        <v>284</v>
      </c>
      <c r="AT394" s="217" t="s">
        <v>143</v>
      </c>
      <c r="AU394" s="217" t="s">
        <v>149</v>
      </c>
      <c r="AY394" s="19" t="s">
        <v>140</v>
      </c>
      <c r="BE394" s="218">
        <f>IF(N394="základní",J394,0)</f>
        <v>0</v>
      </c>
      <c r="BF394" s="218">
        <f>IF(N394="snížená",J394,0)</f>
        <v>0</v>
      </c>
      <c r="BG394" s="218">
        <f>IF(N394="zákl. přenesená",J394,0)</f>
        <v>0</v>
      </c>
      <c r="BH394" s="218">
        <f>IF(N394="sníž. přenesená",J394,0)</f>
        <v>0</v>
      </c>
      <c r="BI394" s="218">
        <f>IF(N394="nulová",J394,0)</f>
        <v>0</v>
      </c>
      <c r="BJ394" s="19" t="s">
        <v>149</v>
      </c>
      <c r="BK394" s="218">
        <f>ROUND(I394*H394,2)</f>
        <v>0</v>
      </c>
      <c r="BL394" s="19" t="s">
        <v>284</v>
      </c>
      <c r="BM394" s="217" t="s">
        <v>633</v>
      </c>
    </row>
    <row r="395" s="2" customFormat="1">
      <c r="A395" s="40"/>
      <c r="B395" s="41"/>
      <c r="C395" s="42"/>
      <c r="D395" s="219" t="s">
        <v>151</v>
      </c>
      <c r="E395" s="42"/>
      <c r="F395" s="220" t="s">
        <v>634</v>
      </c>
      <c r="G395" s="42"/>
      <c r="H395" s="42"/>
      <c r="I395" s="221"/>
      <c r="J395" s="42"/>
      <c r="K395" s="42"/>
      <c r="L395" s="46"/>
      <c r="M395" s="222"/>
      <c r="N395" s="223"/>
      <c r="O395" s="86"/>
      <c r="P395" s="86"/>
      <c r="Q395" s="86"/>
      <c r="R395" s="86"/>
      <c r="S395" s="86"/>
      <c r="T395" s="87"/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T395" s="19" t="s">
        <v>151</v>
      </c>
      <c r="AU395" s="19" t="s">
        <v>149</v>
      </c>
    </row>
    <row r="396" s="2" customFormat="1">
      <c r="A396" s="40"/>
      <c r="B396" s="41"/>
      <c r="C396" s="42"/>
      <c r="D396" s="224" t="s">
        <v>153</v>
      </c>
      <c r="E396" s="42"/>
      <c r="F396" s="225" t="s">
        <v>635</v>
      </c>
      <c r="G396" s="42"/>
      <c r="H396" s="42"/>
      <c r="I396" s="221"/>
      <c r="J396" s="42"/>
      <c r="K396" s="42"/>
      <c r="L396" s="46"/>
      <c r="M396" s="222"/>
      <c r="N396" s="223"/>
      <c r="O396" s="86"/>
      <c r="P396" s="86"/>
      <c r="Q396" s="86"/>
      <c r="R396" s="86"/>
      <c r="S396" s="86"/>
      <c r="T396" s="87"/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T396" s="19" t="s">
        <v>153</v>
      </c>
      <c r="AU396" s="19" t="s">
        <v>149</v>
      </c>
    </row>
    <row r="397" s="2" customFormat="1" ht="16.5" customHeight="1">
      <c r="A397" s="40"/>
      <c r="B397" s="41"/>
      <c r="C397" s="248" t="s">
        <v>636</v>
      </c>
      <c r="D397" s="248" t="s">
        <v>215</v>
      </c>
      <c r="E397" s="249" t="s">
        <v>637</v>
      </c>
      <c r="F397" s="250" t="s">
        <v>638</v>
      </c>
      <c r="G397" s="251" t="s">
        <v>362</v>
      </c>
      <c r="H397" s="252">
        <v>1</v>
      </c>
      <c r="I397" s="253"/>
      <c r="J397" s="254">
        <f>ROUND(I397*H397,2)</f>
        <v>0</v>
      </c>
      <c r="K397" s="250" t="s">
        <v>147</v>
      </c>
      <c r="L397" s="255"/>
      <c r="M397" s="256" t="s">
        <v>19</v>
      </c>
      <c r="N397" s="257" t="s">
        <v>42</v>
      </c>
      <c r="O397" s="86"/>
      <c r="P397" s="215">
        <f>O397*H397</f>
        <v>0</v>
      </c>
      <c r="Q397" s="215">
        <v>0.0020999999999999999</v>
      </c>
      <c r="R397" s="215">
        <f>Q397*H397</f>
        <v>0.0020999999999999999</v>
      </c>
      <c r="S397" s="215">
        <v>0</v>
      </c>
      <c r="T397" s="216">
        <f>S397*H397</f>
        <v>0</v>
      </c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R397" s="217" t="s">
        <v>354</v>
      </c>
      <c r="AT397" s="217" t="s">
        <v>215</v>
      </c>
      <c r="AU397" s="217" t="s">
        <v>149</v>
      </c>
      <c r="AY397" s="19" t="s">
        <v>140</v>
      </c>
      <c r="BE397" s="218">
        <f>IF(N397="základní",J397,0)</f>
        <v>0</v>
      </c>
      <c r="BF397" s="218">
        <f>IF(N397="snížená",J397,0)</f>
        <v>0</v>
      </c>
      <c r="BG397" s="218">
        <f>IF(N397="zákl. přenesená",J397,0)</f>
        <v>0</v>
      </c>
      <c r="BH397" s="218">
        <f>IF(N397="sníž. přenesená",J397,0)</f>
        <v>0</v>
      </c>
      <c r="BI397" s="218">
        <f>IF(N397="nulová",J397,0)</f>
        <v>0</v>
      </c>
      <c r="BJ397" s="19" t="s">
        <v>149</v>
      </c>
      <c r="BK397" s="218">
        <f>ROUND(I397*H397,2)</f>
        <v>0</v>
      </c>
      <c r="BL397" s="19" t="s">
        <v>284</v>
      </c>
      <c r="BM397" s="217" t="s">
        <v>639</v>
      </c>
    </row>
    <row r="398" s="2" customFormat="1">
      <c r="A398" s="40"/>
      <c r="B398" s="41"/>
      <c r="C398" s="42"/>
      <c r="D398" s="219" t="s">
        <v>151</v>
      </c>
      <c r="E398" s="42"/>
      <c r="F398" s="220" t="s">
        <v>638</v>
      </c>
      <c r="G398" s="42"/>
      <c r="H398" s="42"/>
      <c r="I398" s="221"/>
      <c r="J398" s="42"/>
      <c r="K398" s="42"/>
      <c r="L398" s="46"/>
      <c r="M398" s="222"/>
      <c r="N398" s="223"/>
      <c r="O398" s="86"/>
      <c r="P398" s="86"/>
      <c r="Q398" s="86"/>
      <c r="R398" s="86"/>
      <c r="S398" s="86"/>
      <c r="T398" s="87"/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T398" s="19" t="s">
        <v>151</v>
      </c>
      <c r="AU398" s="19" t="s">
        <v>149</v>
      </c>
    </row>
    <row r="399" s="2" customFormat="1" ht="16.5" customHeight="1">
      <c r="A399" s="40"/>
      <c r="B399" s="41"/>
      <c r="C399" s="206" t="s">
        <v>640</v>
      </c>
      <c r="D399" s="206" t="s">
        <v>143</v>
      </c>
      <c r="E399" s="207" t="s">
        <v>641</v>
      </c>
      <c r="F399" s="208" t="s">
        <v>642</v>
      </c>
      <c r="G399" s="209" t="s">
        <v>362</v>
      </c>
      <c r="H399" s="210">
        <v>2</v>
      </c>
      <c r="I399" s="211"/>
      <c r="J399" s="212">
        <f>ROUND(I399*H399,2)</f>
        <v>0</v>
      </c>
      <c r="K399" s="208" t="s">
        <v>147</v>
      </c>
      <c r="L399" s="46"/>
      <c r="M399" s="213" t="s">
        <v>19</v>
      </c>
      <c r="N399" s="214" t="s">
        <v>42</v>
      </c>
      <c r="O399" s="86"/>
      <c r="P399" s="215">
        <f>O399*H399</f>
        <v>0</v>
      </c>
      <c r="Q399" s="215">
        <v>0.00055000000000000003</v>
      </c>
      <c r="R399" s="215">
        <f>Q399*H399</f>
        <v>0.0011000000000000001</v>
      </c>
      <c r="S399" s="215">
        <v>0</v>
      </c>
      <c r="T399" s="216">
        <f>S399*H399</f>
        <v>0</v>
      </c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R399" s="217" t="s">
        <v>284</v>
      </c>
      <c r="AT399" s="217" t="s">
        <v>143</v>
      </c>
      <c r="AU399" s="217" t="s">
        <v>149</v>
      </c>
      <c r="AY399" s="19" t="s">
        <v>140</v>
      </c>
      <c r="BE399" s="218">
        <f>IF(N399="základní",J399,0)</f>
        <v>0</v>
      </c>
      <c r="BF399" s="218">
        <f>IF(N399="snížená",J399,0)</f>
        <v>0</v>
      </c>
      <c r="BG399" s="218">
        <f>IF(N399="zákl. přenesená",J399,0)</f>
        <v>0</v>
      </c>
      <c r="BH399" s="218">
        <f>IF(N399="sníž. přenesená",J399,0)</f>
        <v>0</v>
      </c>
      <c r="BI399" s="218">
        <f>IF(N399="nulová",J399,0)</f>
        <v>0</v>
      </c>
      <c r="BJ399" s="19" t="s">
        <v>149</v>
      </c>
      <c r="BK399" s="218">
        <f>ROUND(I399*H399,2)</f>
        <v>0</v>
      </c>
      <c r="BL399" s="19" t="s">
        <v>284</v>
      </c>
      <c r="BM399" s="217" t="s">
        <v>643</v>
      </c>
    </row>
    <row r="400" s="2" customFormat="1">
      <c r="A400" s="40"/>
      <c r="B400" s="41"/>
      <c r="C400" s="42"/>
      <c r="D400" s="219" t="s">
        <v>151</v>
      </c>
      <c r="E400" s="42"/>
      <c r="F400" s="220" t="s">
        <v>644</v>
      </c>
      <c r="G400" s="42"/>
      <c r="H400" s="42"/>
      <c r="I400" s="221"/>
      <c r="J400" s="42"/>
      <c r="K400" s="42"/>
      <c r="L400" s="46"/>
      <c r="M400" s="222"/>
      <c r="N400" s="223"/>
      <c r="O400" s="86"/>
      <c r="P400" s="86"/>
      <c r="Q400" s="86"/>
      <c r="R400" s="86"/>
      <c r="S400" s="86"/>
      <c r="T400" s="87"/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T400" s="19" t="s">
        <v>151</v>
      </c>
      <c r="AU400" s="19" t="s">
        <v>149</v>
      </c>
    </row>
    <row r="401" s="2" customFormat="1">
      <c r="A401" s="40"/>
      <c r="B401" s="41"/>
      <c r="C401" s="42"/>
      <c r="D401" s="224" t="s">
        <v>153</v>
      </c>
      <c r="E401" s="42"/>
      <c r="F401" s="225" t="s">
        <v>645</v>
      </c>
      <c r="G401" s="42"/>
      <c r="H401" s="42"/>
      <c r="I401" s="221"/>
      <c r="J401" s="42"/>
      <c r="K401" s="42"/>
      <c r="L401" s="46"/>
      <c r="M401" s="222"/>
      <c r="N401" s="223"/>
      <c r="O401" s="86"/>
      <c r="P401" s="86"/>
      <c r="Q401" s="86"/>
      <c r="R401" s="86"/>
      <c r="S401" s="86"/>
      <c r="T401" s="87"/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T401" s="19" t="s">
        <v>153</v>
      </c>
      <c r="AU401" s="19" t="s">
        <v>149</v>
      </c>
    </row>
    <row r="402" s="13" customFormat="1">
      <c r="A402" s="13"/>
      <c r="B402" s="226"/>
      <c r="C402" s="227"/>
      <c r="D402" s="219" t="s">
        <v>155</v>
      </c>
      <c r="E402" s="228" t="s">
        <v>19</v>
      </c>
      <c r="F402" s="229" t="s">
        <v>646</v>
      </c>
      <c r="G402" s="227"/>
      <c r="H402" s="230">
        <v>1</v>
      </c>
      <c r="I402" s="231"/>
      <c r="J402" s="227"/>
      <c r="K402" s="227"/>
      <c r="L402" s="232"/>
      <c r="M402" s="233"/>
      <c r="N402" s="234"/>
      <c r="O402" s="234"/>
      <c r="P402" s="234"/>
      <c r="Q402" s="234"/>
      <c r="R402" s="234"/>
      <c r="S402" s="234"/>
      <c r="T402" s="235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36" t="s">
        <v>155</v>
      </c>
      <c r="AU402" s="236" t="s">
        <v>149</v>
      </c>
      <c r="AV402" s="13" t="s">
        <v>149</v>
      </c>
      <c r="AW402" s="13" t="s">
        <v>32</v>
      </c>
      <c r="AX402" s="13" t="s">
        <v>70</v>
      </c>
      <c r="AY402" s="236" t="s">
        <v>140</v>
      </c>
    </row>
    <row r="403" s="13" customFormat="1">
      <c r="A403" s="13"/>
      <c r="B403" s="226"/>
      <c r="C403" s="227"/>
      <c r="D403" s="219" t="s">
        <v>155</v>
      </c>
      <c r="E403" s="228" t="s">
        <v>19</v>
      </c>
      <c r="F403" s="229" t="s">
        <v>647</v>
      </c>
      <c r="G403" s="227"/>
      <c r="H403" s="230">
        <v>1</v>
      </c>
      <c r="I403" s="231"/>
      <c r="J403" s="227"/>
      <c r="K403" s="227"/>
      <c r="L403" s="232"/>
      <c r="M403" s="233"/>
      <c r="N403" s="234"/>
      <c r="O403" s="234"/>
      <c r="P403" s="234"/>
      <c r="Q403" s="234"/>
      <c r="R403" s="234"/>
      <c r="S403" s="234"/>
      <c r="T403" s="235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36" t="s">
        <v>155</v>
      </c>
      <c r="AU403" s="236" t="s">
        <v>149</v>
      </c>
      <c r="AV403" s="13" t="s">
        <v>149</v>
      </c>
      <c r="AW403" s="13" t="s">
        <v>32</v>
      </c>
      <c r="AX403" s="13" t="s">
        <v>70</v>
      </c>
      <c r="AY403" s="236" t="s">
        <v>140</v>
      </c>
    </row>
    <row r="404" s="14" customFormat="1">
      <c r="A404" s="14"/>
      <c r="B404" s="237"/>
      <c r="C404" s="238"/>
      <c r="D404" s="219" t="s">
        <v>155</v>
      </c>
      <c r="E404" s="239" t="s">
        <v>19</v>
      </c>
      <c r="F404" s="240" t="s">
        <v>172</v>
      </c>
      <c r="G404" s="238"/>
      <c r="H404" s="241">
        <v>2</v>
      </c>
      <c r="I404" s="242"/>
      <c r="J404" s="238"/>
      <c r="K404" s="238"/>
      <c r="L404" s="243"/>
      <c r="M404" s="244"/>
      <c r="N404" s="245"/>
      <c r="O404" s="245"/>
      <c r="P404" s="245"/>
      <c r="Q404" s="245"/>
      <c r="R404" s="245"/>
      <c r="S404" s="245"/>
      <c r="T404" s="246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47" t="s">
        <v>155</v>
      </c>
      <c r="AU404" s="247" t="s">
        <v>149</v>
      </c>
      <c r="AV404" s="14" t="s">
        <v>148</v>
      </c>
      <c r="AW404" s="14" t="s">
        <v>32</v>
      </c>
      <c r="AX404" s="14" t="s">
        <v>78</v>
      </c>
      <c r="AY404" s="247" t="s">
        <v>140</v>
      </c>
    </row>
    <row r="405" s="2" customFormat="1" ht="16.5" customHeight="1">
      <c r="A405" s="40"/>
      <c r="B405" s="41"/>
      <c r="C405" s="206" t="s">
        <v>648</v>
      </c>
      <c r="D405" s="206" t="s">
        <v>143</v>
      </c>
      <c r="E405" s="207" t="s">
        <v>649</v>
      </c>
      <c r="F405" s="208" t="s">
        <v>650</v>
      </c>
      <c r="G405" s="209" t="s">
        <v>362</v>
      </c>
      <c r="H405" s="210">
        <v>1</v>
      </c>
      <c r="I405" s="211"/>
      <c r="J405" s="212">
        <f>ROUND(I405*H405,2)</f>
        <v>0</v>
      </c>
      <c r="K405" s="208" t="s">
        <v>147</v>
      </c>
      <c r="L405" s="46"/>
      <c r="M405" s="213" t="s">
        <v>19</v>
      </c>
      <c r="N405" s="214" t="s">
        <v>42</v>
      </c>
      <c r="O405" s="86"/>
      <c r="P405" s="215">
        <f>O405*H405</f>
        <v>0</v>
      </c>
      <c r="Q405" s="215">
        <v>0.00031</v>
      </c>
      <c r="R405" s="215">
        <f>Q405*H405</f>
        <v>0.00031</v>
      </c>
      <c r="S405" s="215">
        <v>0</v>
      </c>
      <c r="T405" s="216">
        <f>S405*H405</f>
        <v>0</v>
      </c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R405" s="217" t="s">
        <v>284</v>
      </c>
      <c r="AT405" s="217" t="s">
        <v>143</v>
      </c>
      <c r="AU405" s="217" t="s">
        <v>149</v>
      </c>
      <c r="AY405" s="19" t="s">
        <v>140</v>
      </c>
      <c r="BE405" s="218">
        <f>IF(N405="základní",J405,0)</f>
        <v>0</v>
      </c>
      <c r="BF405" s="218">
        <f>IF(N405="snížená",J405,0)</f>
        <v>0</v>
      </c>
      <c r="BG405" s="218">
        <f>IF(N405="zákl. přenesená",J405,0)</f>
        <v>0</v>
      </c>
      <c r="BH405" s="218">
        <f>IF(N405="sníž. přenesená",J405,0)</f>
        <v>0</v>
      </c>
      <c r="BI405" s="218">
        <f>IF(N405="nulová",J405,0)</f>
        <v>0</v>
      </c>
      <c r="BJ405" s="19" t="s">
        <v>149</v>
      </c>
      <c r="BK405" s="218">
        <f>ROUND(I405*H405,2)</f>
        <v>0</v>
      </c>
      <c r="BL405" s="19" t="s">
        <v>284</v>
      </c>
      <c r="BM405" s="217" t="s">
        <v>651</v>
      </c>
    </row>
    <row r="406" s="2" customFormat="1">
      <c r="A406" s="40"/>
      <c r="B406" s="41"/>
      <c r="C406" s="42"/>
      <c r="D406" s="219" t="s">
        <v>151</v>
      </c>
      <c r="E406" s="42"/>
      <c r="F406" s="220" t="s">
        <v>650</v>
      </c>
      <c r="G406" s="42"/>
      <c r="H406" s="42"/>
      <c r="I406" s="221"/>
      <c r="J406" s="42"/>
      <c r="K406" s="42"/>
      <c r="L406" s="46"/>
      <c r="M406" s="222"/>
      <c r="N406" s="223"/>
      <c r="O406" s="86"/>
      <c r="P406" s="86"/>
      <c r="Q406" s="86"/>
      <c r="R406" s="86"/>
      <c r="S406" s="86"/>
      <c r="T406" s="87"/>
      <c r="U406" s="40"/>
      <c r="V406" s="40"/>
      <c r="W406" s="40"/>
      <c r="X406" s="40"/>
      <c r="Y406" s="40"/>
      <c r="Z406" s="40"/>
      <c r="AA406" s="40"/>
      <c r="AB406" s="40"/>
      <c r="AC406" s="40"/>
      <c r="AD406" s="40"/>
      <c r="AE406" s="40"/>
      <c r="AT406" s="19" t="s">
        <v>151</v>
      </c>
      <c r="AU406" s="19" t="s">
        <v>149</v>
      </c>
    </row>
    <row r="407" s="2" customFormat="1">
      <c r="A407" s="40"/>
      <c r="B407" s="41"/>
      <c r="C407" s="42"/>
      <c r="D407" s="224" t="s">
        <v>153</v>
      </c>
      <c r="E407" s="42"/>
      <c r="F407" s="225" t="s">
        <v>652</v>
      </c>
      <c r="G407" s="42"/>
      <c r="H407" s="42"/>
      <c r="I407" s="221"/>
      <c r="J407" s="42"/>
      <c r="K407" s="42"/>
      <c r="L407" s="46"/>
      <c r="M407" s="222"/>
      <c r="N407" s="223"/>
      <c r="O407" s="86"/>
      <c r="P407" s="86"/>
      <c r="Q407" s="86"/>
      <c r="R407" s="86"/>
      <c r="S407" s="86"/>
      <c r="T407" s="87"/>
      <c r="U407" s="40"/>
      <c r="V407" s="40"/>
      <c r="W407" s="40"/>
      <c r="X407" s="40"/>
      <c r="Y407" s="40"/>
      <c r="Z407" s="40"/>
      <c r="AA407" s="40"/>
      <c r="AB407" s="40"/>
      <c r="AC407" s="40"/>
      <c r="AD407" s="40"/>
      <c r="AE407" s="40"/>
      <c r="AT407" s="19" t="s">
        <v>153</v>
      </c>
      <c r="AU407" s="19" t="s">
        <v>149</v>
      </c>
    </row>
    <row r="408" s="13" customFormat="1">
      <c r="A408" s="13"/>
      <c r="B408" s="226"/>
      <c r="C408" s="227"/>
      <c r="D408" s="219" t="s">
        <v>155</v>
      </c>
      <c r="E408" s="228" t="s">
        <v>19</v>
      </c>
      <c r="F408" s="229" t="s">
        <v>653</v>
      </c>
      <c r="G408" s="227"/>
      <c r="H408" s="230">
        <v>1</v>
      </c>
      <c r="I408" s="231"/>
      <c r="J408" s="227"/>
      <c r="K408" s="227"/>
      <c r="L408" s="232"/>
      <c r="M408" s="233"/>
      <c r="N408" s="234"/>
      <c r="O408" s="234"/>
      <c r="P408" s="234"/>
      <c r="Q408" s="234"/>
      <c r="R408" s="234"/>
      <c r="S408" s="234"/>
      <c r="T408" s="235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36" t="s">
        <v>155</v>
      </c>
      <c r="AU408" s="236" t="s">
        <v>149</v>
      </c>
      <c r="AV408" s="13" t="s">
        <v>149</v>
      </c>
      <c r="AW408" s="13" t="s">
        <v>32</v>
      </c>
      <c r="AX408" s="13" t="s">
        <v>78</v>
      </c>
      <c r="AY408" s="236" t="s">
        <v>140</v>
      </c>
    </row>
    <row r="409" s="12" customFormat="1" ht="22.8" customHeight="1">
      <c r="A409" s="12"/>
      <c r="B409" s="190"/>
      <c r="C409" s="191"/>
      <c r="D409" s="192" t="s">
        <v>69</v>
      </c>
      <c r="E409" s="204" t="s">
        <v>654</v>
      </c>
      <c r="F409" s="204" t="s">
        <v>655</v>
      </c>
      <c r="G409" s="191"/>
      <c r="H409" s="191"/>
      <c r="I409" s="194"/>
      <c r="J409" s="205">
        <f>BK409</f>
        <v>0</v>
      </c>
      <c r="K409" s="191"/>
      <c r="L409" s="196"/>
      <c r="M409" s="197"/>
      <c r="N409" s="198"/>
      <c r="O409" s="198"/>
      <c r="P409" s="199">
        <f>SUM(P410:P421)</f>
        <v>0</v>
      </c>
      <c r="Q409" s="198"/>
      <c r="R409" s="199">
        <f>SUM(R410:R421)</f>
        <v>0.00029999999999999997</v>
      </c>
      <c r="S409" s="198"/>
      <c r="T409" s="200">
        <f>SUM(T410:T421)</f>
        <v>0.00020000000000000001</v>
      </c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R409" s="201" t="s">
        <v>149</v>
      </c>
      <c r="AT409" s="202" t="s">
        <v>69</v>
      </c>
      <c r="AU409" s="202" t="s">
        <v>78</v>
      </c>
      <c r="AY409" s="201" t="s">
        <v>140</v>
      </c>
      <c r="BK409" s="203">
        <f>SUM(BK410:BK421)</f>
        <v>0</v>
      </c>
    </row>
    <row r="410" s="2" customFormat="1" ht="16.5" customHeight="1">
      <c r="A410" s="40"/>
      <c r="B410" s="41"/>
      <c r="C410" s="206" t="s">
        <v>656</v>
      </c>
      <c r="D410" s="206" t="s">
        <v>143</v>
      </c>
      <c r="E410" s="207" t="s">
        <v>657</v>
      </c>
      <c r="F410" s="208" t="s">
        <v>658</v>
      </c>
      <c r="G410" s="209" t="s">
        <v>362</v>
      </c>
      <c r="H410" s="210">
        <v>4</v>
      </c>
      <c r="I410" s="211"/>
      <c r="J410" s="212">
        <f>ROUND(I410*H410,2)</f>
        <v>0</v>
      </c>
      <c r="K410" s="208" t="s">
        <v>147</v>
      </c>
      <c r="L410" s="46"/>
      <c r="M410" s="213" t="s">
        <v>19</v>
      </c>
      <c r="N410" s="214" t="s">
        <v>42</v>
      </c>
      <c r="O410" s="86"/>
      <c r="P410" s="215">
        <f>O410*H410</f>
        <v>0</v>
      </c>
      <c r="Q410" s="215">
        <v>0</v>
      </c>
      <c r="R410" s="215">
        <f>Q410*H410</f>
        <v>0</v>
      </c>
      <c r="S410" s="215">
        <v>0</v>
      </c>
      <c r="T410" s="216">
        <f>S410*H410</f>
        <v>0</v>
      </c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R410" s="217" t="s">
        <v>284</v>
      </c>
      <c r="AT410" s="217" t="s">
        <v>143</v>
      </c>
      <c r="AU410" s="217" t="s">
        <v>149</v>
      </c>
      <c r="AY410" s="19" t="s">
        <v>140</v>
      </c>
      <c r="BE410" s="218">
        <f>IF(N410="základní",J410,0)</f>
        <v>0</v>
      </c>
      <c r="BF410" s="218">
        <f>IF(N410="snížená",J410,0)</f>
        <v>0</v>
      </c>
      <c r="BG410" s="218">
        <f>IF(N410="zákl. přenesená",J410,0)</f>
        <v>0</v>
      </c>
      <c r="BH410" s="218">
        <f>IF(N410="sníž. přenesená",J410,0)</f>
        <v>0</v>
      </c>
      <c r="BI410" s="218">
        <f>IF(N410="nulová",J410,0)</f>
        <v>0</v>
      </c>
      <c r="BJ410" s="19" t="s">
        <v>149</v>
      </c>
      <c r="BK410" s="218">
        <f>ROUND(I410*H410,2)</f>
        <v>0</v>
      </c>
      <c r="BL410" s="19" t="s">
        <v>284</v>
      </c>
      <c r="BM410" s="217" t="s">
        <v>659</v>
      </c>
    </row>
    <row r="411" s="2" customFormat="1">
      <c r="A411" s="40"/>
      <c r="B411" s="41"/>
      <c r="C411" s="42"/>
      <c r="D411" s="219" t="s">
        <v>151</v>
      </c>
      <c r="E411" s="42"/>
      <c r="F411" s="220" t="s">
        <v>660</v>
      </c>
      <c r="G411" s="42"/>
      <c r="H411" s="42"/>
      <c r="I411" s="221"/>
      <c r="J411" s="42"/>
      <c r="K411" s="42"/>
      <c r="L411" s="46"/>
      <c r="M411" s="222"/>
      <c r="N411" s="223"/>
      <c r="O411" s="86"/>
      <c r="P411" s="86"/>
      <c r="Q411" s="86"/>
      <c r="R411" s="86"/>
      <c r="S411" s="86"/>
      <c r="T411" s="87"/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T411" s="19" t="s">
        <v>151</v>
      </c>
      <c r="AU411" s="19" t="s">
        <v>149</v>
      </c>
    </row>
    <row r="412" s="2" customFormat="1">
      <c r="A412" s="40"/>
      <c r="B412" s="41"/>
      <c r="C412" s="42"/>
      <c r="D412" s="224" t="s">
        <v>153</v>
      </c>
      <c r="E412" s="42"/>
      <c r="F412" s="225" t="s">
        <v>661</v>
      </c>
      <c r="G412" s="42"/>
      <c r="H412" s="42"/>
      <c r="I412" s="221"/>
      <c r="J412" s="42"/>
      <c r="K412" s="42"/>
      <c r="L412" s="46"/>
      <c r="M412" s="222"/>
      <c r="N412" s="223"/>
      <c r="O412" s="86"/>
      <c r="P412" s="86"/>
      <c r="Q412" s="86"/>
      <c r="R412" s="86"/>
      <c r="S412" s="86"/>
      <c r="T412" s="87"/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T412" s="19" t="s">
        <v>153</v>
      </c>
      <c r="AU412" s="19" t="s">
        <v>149</v>
      </c>
    </row>
    <row r="413" s="13" customFormat="1">
      <c r="A413" s="13"/>
      <c r="B413" s="226"/>
      <c r="C413" s="227"/>
      <c r="D413" s="219" t="s">
        <v>155</v>
      </c>
      <c r="E413" s="228" t="s">
        <v>19</v>
      </c>
      <c r="F413" s="229" t="s">
        <v>662</v>
      </c>
      <c r="G413" s="227"/>
      <c r="H413" s="230">
        <v>4</v>
      </c>
      <c r="I413" s="231"/>
      <c r="J413" s="227"/>
      <c r="K413" s="227"/>
      <c r="L413" s="232"/>
      <c r="M413" s="233"/>
      <c r="N413" s="234"/>
      <c r="O413" s="234"/>
      <c r="P413" s="234"/>
      <c r="Q413" s="234"/>
      <c r="R413" s="234"/>
      <c r="S413" s="234"/>
      <c r="T413" s="235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36" t="s">
        <v>155</v>
      </c>
      <c r="AU413" s="236" t="s">
        <v>149</v>
      </c>
      <c r="AV413" s="13" t="s">
        <v>149</v>
      </c>
      <c r="AW413" s="13" t="s">
        <v>32</v>
      </c>
      <c r="AX413" s="13" t="s">
        <v>78</v>
      </c>
      <c r="AY413" s="236" t="s">
        <v>140</v>
      </c>
    </row>
    <row r="414" s="2" customFormat="1" ht="16.5" customHeight="1">
      <c r="A414" s="40"/>
      <c r="B414" s="41"/>
      <c r="C414" s="206" t="s">
        <v>663</v>
      </c>
      <c r="D414" s="206" t="s">
        <v>143</v>
      </c>
      <c r="E414" s="207" t="s">
        <v>664</v>
      </c>
      <c r="F414" s="208" t="s">
        <v>665</v>
      </c>
      <c r="G414" s="209" t="s">
        <v>362</v>
      </c>
      <c r="H414" s="210">
        <v>1</v>
      </c>
      <c r="I414" s="211"/>
      <c r="J414" s="212">
        <f>ROUND(I414*H414,2)</f>
        <v>0</v>
      </c>
      <c r="K414" s="208" t="s">
        <v>147</v>
      </c>
      <c r="L414" s="46"/>
      <c r="M414" s="213" t="s">
        <v>19</v>
      </c>
      <c r="N414" s="214" t="s">
        <v>42</v>
      </c>
      <c r="O414" s="86"/>
      <c r="P414" s="215">
        <f>O414*H414</f>
        <v>0</v>
      </c>
      <c r="Q414" s="215">
        <v>0</v>
      </c>
      <c r="R414" s="215">
        <f>Q414*H414</f>
        <v>0</v>
      </c>
      <c r="S414" s="215">
        <v>0</v>
      </c>
      <c r="T414" s="216">
        <f>S414*H414</f>
        <v>0</v>
      </c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R414" s="217" t="s">
        <v>284</v>
      </c>
      <c r="AT414" s="217" t="s">
        <v>143</v>
      </c>
      <c r="AU414" s="217" t="s">
        <v>149</v>
      </c>
      <c r="AY414" s="19" t="s">
        <v>140</v>
      </c>
      <c r="BE414" s="218">
        <f>IF(N414="základní",J414,0)</f>
        <v>0</v>
      </c>
      <c r="BF414" s="218">
        <f>IF(N414="snížená",J414,0)</f>
        <v>0</v>
      </c>
      <c r="BG414" s="218">
        <f>IF(N414="zákl. přenesená",J414,0)</f>
        <v>0</v>
      </c>
      <c r="BH414" s="218">
        <f>IF(N414="sníž. přenesená",J414,0)</f>
        <v>0</v>
      </c>
      <c r="BI414" s="218">
        <f>IF(N414="nulová",J414,0)</f>
        <v>0</v>
      </c>
      <c r="BJ414" s="19" t="s">
        <v>149</v>
      </c>
      <c r="BK414" s="218">
        <f>ROUND(I414*H414,2)</f>
        <v>0</v>
      </c>
      <c r="BL414" s="19" t="s">
        <v>284</v>
      </c>
      <c r="BM414" s="217" t="s">
        <v>666</v>
      </c>
    </row>
    <row r="415" s="2" customFormat="1">
      <c r="A415" s="40"/>
      <c r="B415" s="41"/>
      <c r="C415" s="42"/>
      <c r="D415" s="219" t="s">
        <v>151</v>
      </c>
      <c r="E415" s="42"/>
      <c r="F415" s="220" t="s">
        <v>667</v>
      </c>
      <c r="G415" s="42"/>
      <c r="H415" s="42"/>
      <c r="I415" s="221"/>
      <c r="J415" s="42"/>
      <c r="K415" s="42"/>
      <c r="L415" s="46"/>
      <c r="M415" s="222"/>
      <c r="N415" s="223"/>
      <c r="O415" s="86"/>
      <c r="P415" s="86"/>
      <c r="Q415" s="86"/>
      <c r="R415" s="86"/>
      <c r="S415" s="86"/>
      <c r="T415" s="87"/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T415" s="19" t="s">
        <v>151</v>
      </c>
      <c r="AU415" s="19" t="s">
        <v>149</v>
      </c>
    </row>
    <row r="416" s="2" customFormat="1">
      <c r="A416" s="40"/>
      <c r="B416" s="41"/>
      <c r="C416" s="42"/>
      <c r="D416" s="224" t="s">
        <v>153</v>
      </c>
      <c r="E416" s="42"/>
      <c r="F416" s="225" t="s">
        <v>668</v>
      </c>
      <c r="G416" s="42"/>
      <c r="H416" s="42"/>
      <c r="I416" s="221"/>
      <c r="J416" s="42"/>
      <c r="K416" s="42"/>
      <c r="L416" s="46"/>
      <c r="M416" s="222"/>
      <c r="N416" s="223"/>
      <c r="O416" s="86"/>
      <c r="P416" s="86"/>
      <c r="Q416" s="86"/>
      <c r="R416" s="86"/>
      <c r="S416" s="86"/>
      <c r="T416" s="87"/>
      <c r="U416" s="40"/>
      <c r="V416" s="40"/>
      <c r="W416" s="40"/>
      <c r="X416" s="40"/>
      <c r="Y416" s="40"/>
      <c r="Z416" s="40"/>
      <c r="AA416" s="40"/>
      <c r="AB416" s="40"/>
      <c r="AC416" s="40"/>
      <c r="AD416" s="40"/>
      <c r="AE416" s="40"/>
      <c r="AT416" s="19" t="s">
        <v>153</v>
      </c>
      <c r="AU416" s="19" t="s">
        <v>149</v>
      </c>
    </row>
    <row r="417" s="2" customFormat="1" ht="16.5" customHeight="1">
      <c r="A417" s="40"/>
      <c r="B417" s="41"/>
      <c r="C417" s="248" t="s">
        <v>669</v>
      </c>
      <c r="D417" s="248" t="s">
        <v>215</v>
      </c>
      <c r="E417" s="249" t="s">
        <v>670</v>
      </c>
      <c r="F417" s="250" t="s">
        <v>671</v>
      </c>
      <c r="G417" s="251" t="s">
        <v>362</v>
      </c>
      <c r="H417" s="252">
        <v>1</v>
      </c>
      <c r="I417" s="253"/>
      <c r="J417" s="254">
        <f>ROUND(I417*H417,2)</f>
        <v>0</v>
      </c>
      <c r="K417" s="250" t="s">
        <v>147</v>
      </c>
      <c r="L417" s="255"/>
      <c r="M417" s="256" t="s">
        <v>19</v>
      </c>
      <c r="N417" s="257" t="s">
        <v>42</v>
      </c>
      <c r="O417" s="86"/>
      <c r="P417" s="215">
        <f>O417*H417</f>
        <v>0</v>
      </c>
      <c r="Q417" s="215">
        <v>0.00029999999999999997</v>
      </c>
      <c r="R417" s="215">
        <f>Q417*H417</f>
        <v>0.00029999999999999997</v>
      </c>
      <c r="S417" s="215">
        <v>0</v>
      </c>
      <c r="T417" s="216">
        <f>S417*H417</f>
        <v>0</v>
      </c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R417" s="217" t="s">
        <v>354</v>
      </c>
      <c r="AT417" s="217" t="s">
        <v>215</v>
      </c>
      <c r="AU417" s="217" t="s">
        <v>149</v>
      </c>
      <c r="AY417" s="19" t="s">
        <v>140</v>
      </c>
      <c r="BE417" s="218">
        <f>IF(N417="základní",J417,0)</f>
        <v>0</v>
      </c>
      <c r="BF417" s="218">
        <f>IF(N417="snížená",J417,0)</f>
        <v>0</v>
      </c>
      <c r="BG417" s="218">
        <f>IF(N417="zákl. přenesená",J417,0)</f>
        <v>0</v>
      </c>
      <c r="BH417" s="218">
        <f>IF(N417="sníž. přenesená",J417,0)</f>
        <v>0</v>
      </c>
      <c r="BI417" s="218">
        <f>IF(N417="nulová",J417,0)</f>
        <v>0</v>
      </c>
      <c r="BJ417" s="19" t="s">
        <v>149</v>
      </c>
      <c r="BK417" s="218">
        <f>ROUND(I417*H417,2)</f>
        <v>0</v>
      </c>
      <c r="BL417" s="19" t="s">
        <v>284</v>
      </c>
      <c r="BM417" s="217" t="s">
        <v>672</v>
      </c>
    </row>
    <row r="418" s="2" customFormat="1">
      <c r="A418" s="40"/>
      <c r="B418" s="41"/>
      <c r="C418" s="42"/>
      <c r="D418" s="219" t="s">
        <v>151</v>
      </c>
      <c r="E418" s="42"/>
      <c r="F418" s="220" t="s">
        <v>671</v>
      </c>
      <c r="G418" s="42"/>
      <c r="H418" s="42"/>
      <c r="I418" s="221"/>
      <c r="J418" s="42"/>
      <c r="K418" s="42"/>
      <c r="L418" s="46"/>
      <c r="M418" s="222"/>
      <c r="N418" s="223"/>
      <c r="O418" s="86"/>
      <c r="P418" s="86"/>
      <c r="Q418" s="86"/>
      <c r="R418" s="86"/>
      <c r="S418" s="86"/>
      <c r="T418" s="87"/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T418" s="19" t="s">
        <v>151</v>
      </c>
      <c r="AU418" s="19" t="s">
        <v>149</v>
      </c>
    </row>
    <row r="419" s="2" customFormat="1" ht="16.5" customHeight="1">
      <c r="A419" s="40"/>
      <c r="B419" s="41"/>
      <c r="C419" s="206" t="s">
        <v>673</v>
      </c>
      <c r="D419" s="206" t="s">
        <v>143</v>
      </c>
      <c r="E419" s="207" t="s">
        <v>674</v>
      </c>
      <c r="F419" s="208" t="s">
        <v>675</v>
      </c>
      <c r="G419" s="209" t="s">
        <v>362</v>
      </c>
      <c r="H419" s="210">
        <v>1</v>
      </c>
      <c r="I419" s="211"/>
      <c r="J419" s="212">
        <f>ROUND(I419*H419,2)</f>
        <v>0</v>
      </c>
      <c r="K419" s="208" t="s">
        <v>147</v>
      </c>
      <c r="L419" s="46"/>
      <c r="M419" s="213" t="s">
        <v>19</v>
      </c>
      <c r="N419" s="214" t="s">
        <v>42</v>
      </c>
      <c r="O419" s="86"/>
      <c r="P419" s="215">
        <f>O419*H419</f>
        <v>0</v>
      </c>
      <c r="Q419" s="215">
        <v>0</v>
      </c>
      <c r="R419" s="215">
        <f>Q419*H419</f>
        <v>0</v>
      </c>
      <c r="S419" s="215">
        <v>0.00020000000000000001</v>
      </c>
      <c r="T419" s="216">
        <f>S419*H419</f>
        <v>0.00020000000000000001</v>
      </c>
      <c r="U419" s="40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R419" s="217" t="s">
        <v>284</v>
      </c>
      <c r="AT419" s="217" t="s">
        <v>143</v>
      </c>
      <c r="AU419" s="217" t="s">
        <v>149</v>
      </c>
      <c r="AY419" s="19" t="s">
        <v>140</v>
      </c>
      <c r="BE419" s="218">
        <f>IF(N419="základní",J419,0)</f>
        <v>0</v>
      </c>
      <c r="BF419" s="218">
        <f>IF(N419="snížená",J419,0)</f>
        <v>0</v>
      </c>
      <c r="BG419" s="218">
        <f>IF(N419="zákl. přenesená",J419,0)</f>
        <v>0</v>
      </c>
      <c r="BH419" s="218">
        <f>IF(N419="sníž. přenesená",J419,0)</f>
        <v>0</v>
      </c>
      <c r="BI419" s="218">
        <f>IF(N419="nulová",J419,0)</f>
        <v>0</v>
      </c>
      <c r="BJ419" s="19" t="s">
        <v>149</v>
      </c>
      <c r="BK419" s="218">
        <f>ROUND(I419*H419,2)</f>
        <v>0</v>
      </c>
      <c r="BL419" s="19" t="s">
        <v>284</v>
      </c>
      <c r="BM419" s="217" t="s">
        <v>676</v>
      </c>
    </row>
    <row r="420" s="2" customFormat="1">
      <c r="A420" s="40"/>
      <c r="B420" s="41"/>
      <c r="C420" s="42"/>
      <c r="D420" s="219" t="s">
        <v>151</v>
      </c>
      <c r="E420" s="42"/>
      <c r="F420" s="220" t="s">
        <v>677</v>
      </c>
      <c r="G420" s="42"/>
      <c r="H420" s="42"/>
      <c r="I420" s="221"/>
      <c r="J420" s="42"/>
      <c r="K420" s="42"/>
      <c r="L420" s="46"/>
      <c r="M420" s="222"/>
      <c r="N420" s="223"/>
      <c r="O420" s="86"/>
      <c r="P420" s="86"/>
      <c r="Q420" s="86"/>
      <c r="R420" s="86"/>
      <c r="S420" s="86"/>
      <c r="T420" s="87"/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T420" s="19" t="s">
        <v>151</v>
      </c>
      <c r="AU420" s="19" t="s">
        <v>149</v>
      </c>
    </row>
    <row r="421" s="2" customFormat="1">
      <c r="A421" s="40"/>
      <c r="B421" s="41"/>
      <c r="C421" s="42"/>
      <c r="D421" s="224" t="s">
        <v>153</v>
      </c>
      <c r="E421" s="42"/>
      <c r="F421" s="225" t="s">
        <v>678</v>
      </c>
      <c r="G421" s="42"/>
      <c r="H421" s="42"/>
      <c r="I421" s="221"/>
      <c r="J421" s="42"/>
      <c r="K421" s="42"/>
      <c r="L421" s="46"/>
      <c r="M421" s="222"/>
      <c r="N421" s="223"/>
      <c r="O421" s="86"/>
      <c r="P421" s="86"/>
      <c r="Q421" s="86"/>
      <c r="R421" s="86"/>
      <c r="S421" s="86"/>
      <c r="T421" s="87"/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T421" s="19" t="s">
        <v>153</v>
      </c>
      <c r="AU421" s="19" t="s">
        <v>149</v>
      </c>
    </row>
    <row r="422" s="12" customFormat="1" ht="22.8" customHeight="1">
      <c r="A422" s="12"/>
      <c r="B422" s="190"/>
      <c r="C422" s="191"/>
      <c r="D422" s="192" t="s">
        <v>69</v>
      </c>
      <c r="E422" s="204" t="s">
        <v>679</v>
      </c>
      <c r="F422" s="204" t="s">
        <v>680</v>
      </c>
      <c r="G422" s="191"/>
      <c r="H422" s="191"/>
      <c r="I422" s="194"/>
      <c r="J422" s="205">
        <f>BK422</f>
        <v>0</v>
      </c>
      <c r="K422" s="191"/>
      <c r="L422" s="196"/>
      <c r="M422" s="197"/>
      <c r="N422" s="198"/>
      <c r="O422" s="198"/>
      <c r="P422" s="199">
        <f>SUM(P423:P454)</f>
        <v>0</v>
      </c>
      <c r="Q422" s="198"/>
      <c r="R422" s="199">
        <f>SUM(R423:R454)</f>
        <v>0.0080599999999999995</v>
      </c>
      <c r="S422" s="198"/>
      <c r="T422" s="200">
        <f>SUM(T423:T454)</f>
        <v>0</v>
      </c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R422" s="201" t="s">
        <v>149</v>
      </c>
      <c r="AT422" s="202" t="s">
        <v>69</v>
      </c>
      <c r="AU422" s="202" t="s">
        <v>78</v>
      </c>
      <c r="AY422" s="201" t="s">
        <v>140</v>
      </c>
      <c r="BK422" s="203">
        <f>SUM(BK423:BK454)</f>
        <v>0</v>
      </c>
    </row>
    <row r="423" s="2" customFormat="1" ht="16.5" customHeight="1">
      <c r="A423" s="40"/>
      <c r="B423" s="41"/>
      <c r="C423" s="206" t="s">
        <v>681</v>
      </c>
      <c r="D423" s="206" t="s">
        <v>143</v>
      </c>
      <c r="E423" s="207" t="s">
        <v>682</v>
      </c>
      <c r="F423" s="208" t="s">
        <v>683</v>
      </c>
      <c r="G423" s="209" t="s">
        <v>362</v>
      </c>
      <c r="H423" s="210">
        <v>1</v>
      </c>
      <c r="I423" s="211"/>
      <c r="J423" s="212">
        <f>ROUND(I423*H423,2)</f>
        <v>0</v>
      </c>
      <c r="K423" s="208" t="s">
        <v>147</v>
      </c>
      <c r="L423" s="46"/>
      <c r="M423" s="213" t="s">
        <v>19</v>
      </c>
      <c r="N423" s="214" t="s">
        <v>42</v>
      </c>
      <c r="O423" s="86"/>
      <c r="P423" s="215">
        <f>O423*H423</f>
        <v>0</v>
      </c>
      <c r="Q423" s="215">
        <v>0</v>
      </c>
      <c r="R423" s="215">
        <f>Q423*H423</f>
        <v>0</v>
      </c>
      <c r="S423" s="215">
        <v>0</v>
      </c>
      <c r="T423" s="216">
        <f>S423*H423</f>
        <v>0</v>
      </c>
      <c r="U423" s="40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R423" s="217" t="s">
        <v>284</v>
      </c>
      <c r="AT423" s="217" t="s">
        <v>143</v>
      </c>
      <c r="AU423" s="217" t="s">
        <v>149</v>
      </c>
      <c r="AY423" s="19" t="s">
        <v>140</v>
      </c>
      <c r="BE423" s="218">
        <f>IF(N423="základní",J423,0)</f>
        <v>0</v>
      </c>
      <c r="BF423" s="218">
        <f>IF(N423="snížená",J423,0)</f>
        <v>0</v>
      </c>
      <c r="BG423" s="218">
        <f>IF(N423="zákl. přenesená",J423,0)</f>
        <v>0</v>
      </c>
      <c r="BH423" s="218">
        <f>IF(N423="sníž. přenesená",J423,0)</f>
        <v>0</v>
      </c>
      <c r="BI423" s="218">
        <f>IF(N423="nulová",J423,0)</f>
        <v>0</v>
      </c>
      <c r="BJ423" s="19" t="s">
        <v>149</v>
      </c>
      <c r="BK423" s="218">
        <f>ROUND(I423*H423,2)</f>
        <v>0</v>
      </c>
      <c r="BL423" s="19" t="s">
        <v>284</v>
      </c>
      <c r="BM423" s="217" t="s">
        <v>684</v>
      </c>
    </row>
    <row r="424" s="2" customFormat="1">
      <c r="A424" s="40"/>
      <c r="B424" s="41"/>
      <c r="C424" s="42"/>
      <c r="D424" s="219" t="s">
        <v>151</v>
      </c>
      <c r="E424" s="42"/>
      <c r="F424" s="220" t="s">
        <v>685</v>
      </c>
      <c r="G424" s="42"/>
      <c r="H424" s="42"/>
      <c r="I424" s="221"/>
      <c r="J424" s="42"/>
      <c r="K424" s="42"/>
      <c r="L424" s="46"/>
      <c r="M424" s="222"/>
      <c r="N424" s="223"/>
      <c r="O424" s="86"/>
      <c r="P424" s="86"/>
      <c r="Q424" s="86"/>
      <c r="R424" s="86"/>
      <c r="S424" s="86"/>
      <c r="T424" s="87"/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T424" s="19" t="s">
        <v>151</v>
      </c>
      <c r="AU424" s="19" t="s">
        <v>149</v>
      </c>
    </row>
    <row r="425" s="2" customFormat="1">
      <c r="A425" s="40"/>
      <c r="B425" s="41"/>
      <c r="C425" s="42"/>
      <c r="D425" s="224" t="s">
        <v>153</v>
      </c>
      <c r="E425" s="42"/>
      <c r="F425" s="225" t="s">
        <v>686</v>
      </c>
      <c r="G425" s="42"/>
      <c r="H425" s="42"/>
      <c r="I425" s="221"/>
      <c r="J425" s="42"/>
      <c r="K425" s="42"/>
      <c r="L425" s="46"/>
      <c r="M425" s="222"/>
      <c r="N425" s="223"/>
      <c r="O425" s="86"/>
      <c r="P425" s="86"/>
      <c r="Q425" s="86"/>
      <c r="R425" s="86"/>
      <c r="S425" s="86"/>
      <c r="T425" s="87"/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T425" s="19" t="s">
        <v>153</v>
      </c>
      <c r="AU425" s="19" t="s">
        <v>149</v>
      </c>
    </row>
    <row r="426" s="13" customFormat="1">
      <c r="A426" s="13"/>
      <c r="B426" s="226"/>
      <c r="C426" s="227"/>
      <c r="D426" s="219" t="s">
        <v>155</v>
      </c>
      <c r="E426" s="228" t="s">
        <v>19</v>
      </c>
      <c r="F426" s="229" t="s">
        <v>687</v>
      </c>
      <c r="G426" s="227"/>
      <c r="H426" s="230">
        <v>1</v>
      </c>
      <c r="I426" s="231"/>
      <c r="J426" s="227"/>
      <c r="K426" s="227"/>
      <c r="L426" s="232"/>
      <c r="M426" s="233"/>
      <c r="N426" s="234"/>
      <c r="O426" s="234"/>
      <c r="P426" s="234"/>
      <c r="Q426" s="234"/>
      <c r="R426" s="234"/>
      <c r="S426" s="234"/>
      <c r="T426" s="235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36" t="s">
        <v>155</v>
      </c>
      <c r="AU426" s="236" t="s">
        <v>149</v>
      </c>
      <c r="AV426" s="13" t="s">
        <v>149</v>
      </c>
      <c r="AW426" s="13" t="s">
        <v>32</v>
      </c>
      <c r="AX426" s="13" t="s">
        <v>78</v>
      </c>
      <c r="AY426" s="236" t="s">
        <v>140</v>
      </c>
    </row>
    <row r="427" s="2" customFormat="1" ht="16.5" customHeight="1">
      <c r="A427" s="40"/>
      <c r="B427" s="41"/>
      <c r="C427" s="248" t="s">
        <v>688</v>
      </c>
      <c r="D427" s="248" t="s">
        <v>215</v>
      </c>
      <c r="E427" s="249" t="s">
        <v>689</v>
      </c>
      <c r="F427" s="250" t="s">
        <v>690</v>
      </c>
      <c r="G427" s="251" t="s">
        <v>362</v>
      </c>
      <c r="H427" s="252">
        <v>1</v>
      </c>
      <c r="I427" s="253"/>
      <c r="J427" s="254">
        <f>ROUND(I427*H427,2)</f>
        <v>0</v>
      </c>
      <c r="K427" s="250" t="s">
        <v>147</v>
      </c>
      <c r="L427" s="255"/>
      <c r="M427" s="256" t="s">
        <v>19</v>
      </c>
      <c r="N427" s="257" t="s">
        <v>42</v>
      </c>
      <c r="O427" s="86"/>
      <c r="P427" s="215">
        <f>O427*H427</f>
        <v>0</v>
      </c>
      <c r="Q427" s="215">
        <v>0.002</v>
      </c>
      <c r="R427" s="215">
        <f>Q427*H427</f>
        <v>0.002</v>
      </c>
      <c r="S427" s="215">
        <v>0</v>
      </c>
      <c r="T427" s="216">
        <f>S427*H427</f>
        <v>0</v>
      </c>
      <c r="U427" s="40"/>
      <c r="V427" s="40"/>
      <c r="W427" s="40"/>
      <c r="X427" s="40"/>
      <c r="Y427" s="40"/>
      <c r="Z427" s="40"/>
      <c r="AA427" s="40"/>
      <c r="AB427" s="40"/>
      <c r="AC427" s="40"/>
      <c r="AD427" s="40"/>
      <c r="AE427" s="40"/>
      <c r="AR427" s="217" t="s">
        <v>354</v>
      </c>
      <c r="AT427" s="217" t="s">
        <v>215</v>
      </c>
      <c r="AU427" s="217" t="s">
        <v>149</v>
      </c>
      <c r="AY427" s="19" t="s">
        <v>140</v>
      </c>
      <c r="BE427" s="218">
        <f>IF(N427="základní",J427,0)</f>
        <v>0</v>
      </c>
      <c r="BF427" s="218">
        <f>IF(N427="snížená",J427,0)</f>
        <v>0</v>
      </c>
      <c r="BG427" s="218">
        <f>IF(N427="zákl. přenesená",J427,0)</f>
        <v>0</v>
      </c>
      <c r="BH427" s="218">
        <f>IF(N427="sníž. přenesená",J427,0)</f>
        <v>0</v>
      </c>
      <c r="BI427" s="218">
        <f>IF(N427="nulová",J427,0)</f>
        <v>0</v>
      </c>
      <c r="BJ427" s="19" t="s">
        <v>149</v>
      </c>
      <c r="BK427" s="218">
        <f>ROUND(I427*H427,2)</f>
        <v>0</v>
      </c>
      <c r="BL427" s="19" t="s">
        <v>284</v>
      </c>
      <c r="BM427" s="217" t="s">
        <v>691</v>
      </c>
    </row>
    <row r="428" s="2" customFormat="1">
      <c r="A428" s="40"/>
      <c r="B428" s="41"/>
      <c r="C428" s="42"/>
      <c r="D428" s="219" t="s">
        <v>151</v>
      </c>
      <c r="E428" s="42"/>
      <c r="F428" s="220" t="s">
        <v>690</v>
      </c>
      <c r="G428" s="42"/>
      <c r="H428" s="42"/>
      <c r="I428" s="221"/>
      <c r="J428" s="42"/>
      <c r="K428" s="42"/>
      <c r="L428" s="46"/>
      <c r="M428" s="222"/>
      <c r="N428" s="223"/>
      <c r="O428" s="86"/>
      <c r="P428" s="86"/>
      <c r="Q428" s="86"/>
      <c r="R428" s="86"/>
      <c r="S428" s="86"/>
      <c r="T428" s="87"/>
      <c r="U428" s="40"/>
      <c r="V428" s="40"/>
      <c r="W428" s="40"/>
      <c r="X428" s="40"/>
      <c r="Y428" s="40"/>
      <c r="Z428" s="40"/>
      <c r="AA428" s="40"/>
      <c r="AB428" s="40"/>
      <c r="AC428" s="40"/>
      <c r="AD428" s="40"/>
      <c r="AE428" s="40"/>
      <c r="AT428" s="19" t="s">
        <v>151</v>
      </c>
      <c r="AU428" s="19" t="s">
        <v>149</v>
      </c>
    </row>
    <row r="429" s="2" customFormat="1" ht="16.5" customHeight="1">
      <c r="A429" s="40"/>
      <c r="B429" s="41"/>
      <c r="C429" s="206" t="s">
        <v>692</v>
      </c>
      <c r="D429" s="206" t="s">
        <v>143</v>
      </c>
      <c r="E429" s="207" t="s">
        <v>693</v>
      </c>
      <c r="F429" s="208" t="s">
        <v>694</v>
      </c>
      <c r="G429" s="209" t="s">
        <v>362</v>
      </c>
      <c r="H429" s="210">
        <v>1</v>
      </c>
      <c r="I429" s="211"/>
      <c r="J429" s="212">
        <f>ROUND(I429*H429,2)</f>
        <v>0</v>
      </c>
      <c r="K429" s="208" t="s">
        <v>147</v>
      </c>
      <c r="L429" s="46"/>
      <c r="M429" s="213" t="s">
        <v>19</v>
      </c>
      <c r="N429" s="214" t="s">
        <v>42</v>
      </c>
      <c r="O429" s="86"/>
      <c r="P429" s="215">
        <f>O429*H429</f>
        <v>0</v>
      </c>
      <c r="Q429" s="215">
        <v>0</v>
      </c>
      <c r="R429" s="215">
        <f>Q429*H429</f>
        <v>0</v>
      </c>
      <c r="S429" s="215">
        <v>0</v>
      </c>
      <c r="T429" s="216">
        <f>S429*H429</f>
        <v>0</v>
      </c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R429" s="217" t="s">
        <v>284</v>
      </c>
      <c r="AT429" s="217" t="s">
        <v>143</v>
      </c>
      <c r="AU429" s="217" t="s">
        <v>149</v>
      </c>
      <c r="AY429" s="19" t="s">
        <v>140</v>
      </c>
      <c r="BE429" s="218">
        <f>IF(N429="základní",J429,0)</f>
        <v>0</v>
      </c>
      <c r="BF429" s="218">
        <f>IF(N429="snížená",J429,0)</f>
        <v>0</v>
      </c>
      <c r="BG429" s="218">
        <f>IF(N429="zákl. přenesená",J429,0)</f>
        <v>0</v>
      </c>
      <c r="BH429" s="218">
        <f>IF(N429="sníž. přenesená",J429,0)</f>
        <v>0</v>
      </c>
      <c r="BI429" s="218">
        <f>IF(N429="nulová",J429,0)</f>
        <v>0</v>
      </c>
      <c r="BJ429" s="19" t="s">
        <v>149</v>
      </c>
      <c r="BK429" s="218">
        <f>ROUND(I429*H429,2)</f>
        <v>0</v>
      </c>
      <c r="BL429" s="19" t="s">
        <v>284</v>
      </c>
      <c r="BM429" s="217" t="s">
        <v>695</v>
      </c>
    </row>
    <row r="430" s="2" customFormat="1">
      <c r="A430" s="40"/>
      <c r="B430" s="41"/>
      <c r="C430" s="42"/>
      <c r="D430" s="219" t="s">
        <v>151</v>
      </c>
      <c r="E430" s="42"/>
      <c r="F430" s="220" t="s">
        <v>696</v>
      </c>
      <c r="G430" s="42"/>
      <c r="H430" s="42"/>
      <c r="I430" s="221"/>
      <c r="J430" s="42"/>
      <c r="K430" s="42"/>
      <c r="L430" s="46"/>
      <c r="M430" s="222"/>
      <c r="N430" s="223"/>
      <c r="O430" s="86"/>
      <c r="P430" s="86"/>
      <c r="Q430" s="86"/>
      <c r="R430" s="86"/>
      <c r="S430" s="86"/>
      <c r="T430" s="87"/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T430" s="19" t="s">
        <v>151</v>
      </c>
      <c r="AU430" s="19" t="s">
        <v>149</v>
      </c>
    </row>
    <row r="431" s="2" customFormat="1">
      <c r="A431" s="40"/>
      <c r="B431" s="41"/>
      <c r="C431" s="42"/>
      <c r="D431" s="224" t="s">
        <v>153</v>
      </c>
      <c r="E431" s="42"/>
      <c r="F431" s="225" t="s">
        <v>697</v>
      </c>
      <c r="G431" s="42"/>
      <c r="H431" s="42"/>
      <c r="I431" s="221"/>
      <c r="J431" s="42"/>
      <c r="K431" s="42"/>
      <c r="L431" s="46"/>
      <c r="M431" s="222"/>
      <c r="N431" s="223"/>
      <c r="O431" s="86"/>
      <c r="P431" s="86"/>
      <c r="Q431" s="86"/>
      <c r="R431" s="86"/>
      <c r="S431" s="86"/>
      <c r="T431" s="87"/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T431" s="19" t="s">
        <v>153</v>
      </c>
      <c r="AU431" s="19" t="s">
        <v>149</v>
      </c>
    </row>
    <row r="432" s="2" customFormat="1" ht="16.5" customHeight="1">
      <c r="A432" s="40"/>
      <c r="B432" s="41"/>
      <c r="C432" s="248" t="s">
        <v>698</v>
      </c>
      <c r="D432" s="248" t="s">
        <v>215</v>
      </c>
      <c r="E432" s="249" t="s">
        <v>699</v>
      </c>
      <c r="F432" s="250" t="s">
        <v>700</v>
      </c>
      <c r="G432" s="251" t="s">
        <v>362</v>
      </c>
      <c r="H432" s="252">
        <v>1</v>
      </c>
      <c r="I432" s="253"/>
      <c r="J432" s="254">
        <f>ROUND(I432*H432,2)</f>
        <v>0</v>
      </c>
      <c r="K432" s="250" t="s">
        <v>147</v>
      </c>
      <c r="L432" s="255"/>
      <c r="M432" s="256" t="s">
        <v>19</v>
      </c>
      <c r="N432" s="257" t="s">
        <v>42</v>
      </c>
      <c r="O432" s="86"/>
      <c r="P432" s="215">
        <f>O432*H432</f>
        <v>0</v>
      </c>
      <c r="Q432" s="215">
        <v>0.00080000000000000004</v>
      </c>
      <c r="R432" s="215">
        <f>Q432*H432</f>
        <v>0.00080000000000000004</v>
      </c>
      <c r="S432" s="215">
        <v>0</v>
      </c>
      <c r="T432" s="216">
        <f>S432*H432</f>
        <v>0</v>
      </c>
      <c r="U432" s="40"/>
      <c r="V432" s="40"/>
      <c r="W432" s="40"/>
      <c r="X432" s="40"/>
      <c r="Y432" s="40"/>
      <c r="Z432" s="40"/>
      <c r="AA432" s="40"/>
      <c r="AB432" s="40"/>
      <c r="AC432" s="40"/>
      <c r="AD432" s="40"/>
      <c r="AE432" s="40"/>
      <c r="AR432" s="217" t="s">
        <v>354</v>
      </c>
      <c r="AT432" s="217" t="s">
        <v>215</v>
      </c>
      <c r="AU432" s="217" t="s">
        <v>149</v>
      </c>
      <c r="AY432" s="19" t="s">
        <v>140</v>
      </c>
      <c r="BE432" s="218">
        <f>IF(N432="základní",J432,0)</f>
        <v>0</v>
      </c>
      <c r="BF432" s="218">
        <f>IF(N432="snížená",J432,0)</f>
        <v>0</v>
      </c>
      <c r="BG432" s="218">
        <f>IF(N432="zákl. přenesená",J432,0)</f>
        <v>0</v>
      </c>
      <c r="BH432" s="218">
        <f>IF(N432="sníž. přenesená",J432,0)</f>
        <v>0</v>
      </c>
      <c r="BI432" s="218">
        <f>IF(N432="nulová",J432,0)</f>
        <v>0</v>
      </c>
      <c r="BJ432" s="19" t="s">
        <v>149</v>
      </c>
      <c r="BK432" s="218">
        <f>ROUND(I432*H432,2)</f>
        <v>0</v>
      </c>
      <c r="BL432" s="19" t="s">
        <v>284</v>
      </c>
      <c r="BM432" s="217" t="s">
        <v>701</v>
      </c>
    </row>
    <row r="433" s="2" customFormat="1">
      <c r="A433" s="40"/>
      <c r="B433" s="41"/>
      <c r="C433" s="42"/>
      <c r="D433" s="219" t="s">
        <v>151</v>
      </c>
      <c r="E433" s="42"/>
      <c r="F433" s="220" t="s">
        <v>700</v>
      </c>
      <c r="G433" s="42"/>
      <c r="H433" s="42"/>
      <c r="I433" s="221"/>
      <c r="J433" s="42"/>
      <c r="K433" s="42"/>
      <c r="L433" s="46"/>
      <c r="M433" s="222"/>
      <c r="N433" s="223"/>
      <c r="O433" s="86"/>
      <c r="P433" s="86"/>
      <c r="Q433" s="86"/>
      <c r="R433" s="86"/>
      <c r="S433" s="86"/>
      <c r="T433" s="87"/>
      <c r="U433" s="40"/>
      <c r="V433" s="40"/>
      <c r="W433" s="40"/>
      <c r="X433" s="40"/>
      <c r="Y433" s="40"/>
      <c r="Z433" s="40"/>
      <c r="AA433" s="40"/>
      <c r="AB433" s="40"/>
      <c r="AC433" s="40"/>
      <c r="AD433" s="40"/>
      <c r="AE433" s="40"/>
      <c r="AT433" s="19" t="s">
        <v>151</v>
      </c>
      <c r="AU433" s="19" t="s">
        <v>149</v>
      </c>
    </row>
    <row r="434" s="2" customFormat="1" ht="16.5" customHeight="1">
      <c r="A434" s="40"/>
      <c r="B434" s="41"/>
      <c r="C434" s="206" t="s">
        <v>702</v>
      </c>
      <c r="D434" s="206" t="s">
        <v>143</v>
      </c>
      <c r="E434" s="207" t="s">
        <v>703</v>
      </c>
      <c r="F434" s="208" t="s">
        <v>704</v>
      </c>
      <c r="G434" s="209" t="s">
        <v>362</v>
      </c>
      <c r="H434" s="210">
        <v>1</v>
      </c>
      <c r="I434" s="211"/>
      <c r="J434" s="212">
        <f>ROUND(I434*H434,2)</f>
        <v>0</v>
      </c>
      <c r="K434" s="208" t="s">
        <v>147</v>
      </c>
      <c r="L434" s="46"/>
      <c r="M434" s="213" t="s">
        <v>19</v>
      </c>
      <c r="N434" s="214" t="s">
        <v>42</v>
      </c>
      <c r="O434" s="86"/>
      <c r="P434" s="215">
        <f>O434*H434</f>
        <v>0</v>
      </c>
      <c r="Q434" s="215">
        <v>0</v>
      </c>
      <c r="R434" s="215">
        <f>Q434*H434</f>
        <v>0</v>
      </c>
      <c r="S434" s="215">
        <v>0</v>
      </c>
      <c r="T434" s="216">
        <f>S434*H434</f>
        <v>0</v>
      </c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R434" s="217" t="s">
        <v>284</v>
      </c>
      <c r="AT434" s="217" t="s">
        <v>143</v>
      </c>
      <c r="AU434" s="217" t="s">
        <v>149</v>
      </c>
      <c r="AY434" s="19" t="s">
        <v>140</v>
      </c>
      <c r="BE434" s="218">
        <f>IF(N434="základní",J434,0)</f>
        <v>0</v>
      </c>
      <c r="BF434" s="218">
        <f>IF(N434="snížená",J434,0)</f>
        <v>0</v>
      </c>
      <c r="BG434" s="218">
        <f>IF(N434="zákl. přenesená",J434,0)</f>
        <v>0</v>
      </c>
      <c r="BH434" s="218">
        <f>IF(N434="sníž. přenesená",J434,0)</f>
        <v>0</v>
      </c>
      <c r="BI434" s="218">
        <f>IF(N434="nulová",J434,0)</f>
        <v>0</v>
      </c>
      <c r="BJ434" s="19" t="s">
        <v>149</v>
      </c>
      <c r="BK434" s="218">
        <f>ROUND(I434*H434,2)</f>
        <v>0</v>
      </c>
      <c r="BL434" s="19" t="s">
        <v>284</v>
      </c>
      <c r="BM434" s="217" t="s">
        <v>705</v>
      </c>
    </row>
    <row r="435" s="2" customFormat="1">
      <c r="A435" s="40"/>
      <c r="B435" s="41"/>
      <c r="C435" s="42"/>
      <c r="D435" s="219" t="s">
        <v>151</v>
      </c>
      <c r="E435" s="42"/>
      <c r="F435" s="220" t="s">
        <v>706</v>
      </c>
      <c r="G435" s="42"/>
      <c r="H435" s="42"/>
      <c r="I435" s="221"/>
      <c r="J435" s="42"/>
      <c r="K435" s="42"/>
      <c r="L435" s="46"/>
      <c r="M435" s="222"/>
      <c r="N435" s="223"/>
      <c r="O435" s="86"/>
      <c r="P435" s="86"/>
      <c r="Q435" s="86"/>
      <c r="R435" s="86"/>
      <c r="S435" s="86"/>
      <c r="T435" s="87"/>
      <c r="U435" s="40"/>
      <c r="V435" s="40"/>
      <c r="W435" s="40"/>
      <c r="X435" s="40"/>
      <c r="Y435" s="40"/>
      <c r="Z435" s="40"/>
      <c r="AA435" s="40"/>
      <c r="AB435" s="40"/>
      <c r="AC435" s="40"/>
      <c r="AD435" s="40"/>
      <c r="AE435" s="40"/>
      <c r="AT435" s="19" t="s">
        <v>151</v>
      </c>
      <c r="AU435" s="19" t="s">
        <v>149</v>
      </c>
    </row>
    <row r="436" s="2" customFormat="1">
      <c r="A436" s="40"/>
      <c r="B436" s="41"/>
      <c r="C436" s="42"/>
      <c r="D436" s="224" t="s">
        <v>153</v>
      </c>
      <c r="E436" s="42"/>
      <c r="F436" s="225" t="s">
        <v>707</v>
      </c>
      <c r="G436" s="42"/>
      <c r="H436" s="42"/>
      <c r="I436" s="221"/>
      <c r="J436" s="42"/>
      <c r="K436" s="42"/>
      <c r="L436" s="46"/>
      <c r="M436" s="222"/>
      <c r="N436" s="223"/>
      <c r="O436" s="86"/>
      <c r="P436" s="86"/>
      <c r="Q436" s="86"/>
      <c r="R436" s="86"/>
      <c r="S436" s="86"/>
      <c r="T436" s="87"/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T436" s="19" t="s">
        <v>153</v>
      </c>
      <c r="AU436" s="19" t="s">
        <v>149</v>
      </c>
    </row>
    <row r="437" s="2" customFormat="1" ht="16.5" customHeight="1">
      <c r="A437" s="40"/>
      <c r="B437" s="41"/>
      <c r="C437" s="248" t="s">
        <v>708</v>
      </c>
      <c r="D437" s="248" t="s">
        <v>215</v>
      </c>
      <c r="E437" s="249" t="s">
        <v>709</v>
      </c>
      <c r="F437" s="250" t="s">
        <v>710</v>
      </c>
      <c r="G437" s="251" t="s">
        <v>362</v>
      </c>
      <c r="H437" s="252">
        <v>1</v>
      </c>
      <c r="I437" s="253"/>
      <c r="J437" s="254">
        <f>ROUND(I437*H437,2)</f>
        <v>0</v>
      </c>
      <c r="K437" s="250" t="s">
        <v>147</v>
      </c>
      <c r="L437" s="255"/>
      <c r="M437" s="256" t="s">
        <v>19</v>
      </c>
      <c r="N437" s="257" t="s">
        <v>42</v>
      </c>
      <c r="O437" s="86"/>
      <c r="P437" s="215">
        <f>O437*H437</f>
        <v>0</v>
      </c>
      <c r="Q437" s="215">
        <v>4.0000000000000003E-05</v>
      </c>
      <c r="R437" s="215">
        <f>Q437*H437</f>
        <v>4.0000000000000003E-05</v>
      </c>
      <c r="S437" s="215">
        <v>0</v>
      </c>
      <c r="T437" s="216">
        <f>S437*H437</f>
        <v>0</v>
      </c>
      <c r="U437" s="40"/>
      <c r="V437" s="40"/>
      <c r="W437" s="40"/>
      <c r="X437" s="40"/>
      <c r="Y437" s="40"/>
      <c r="Z437" s="40"/>
      <c r="AA437" s="40"/>
      <c r="AB437" s="40"/>
      <c r="AC437" s="40"/>
      <c r="AD437" s="40"/>
      <c r="AE437" s="40"/>
      <c r="AR437" s="217" t="s">
        <v>354</v>
      </c>
      <c r="AT437" s="217" t="s">
        <v>215</v>
      </c>
      <c r="AU437" s="217" t="s">
        <v>149</v>
      </c>
      <c r="AY437" s="19" t="s">
        <v>140</v>
      </c>
      <c r="BE437" s="218">
        <f>IF(N437="základní",J437,0)</f>
        <v>0</v>
      </c>
      <c r="BF437" s="218">
        <f>IF(N437="snížená",J437,0)</f>
        <v>0</v>
      </c>
      <c r="BG437" s="218">
        <f>IF(N437="zákl. přenesená",J437,0)</f>
        <v>0</v>
      </c>
      <c r="BH437" s="218">
        <f>IF(N437="sníž. přenesená",J437,0)</f>
        <v>0</v>
      </c>
      <c r="BI437" s="218">
        <f>IF(N437="nulová",J437,0)</f>
        <v>0</v>
      </c>
      <c r="BJ437" s="19" t="s">
        <v>149</v>
      </c>
      <c r="BK437" s="218">
        <f>ROUND(I437*H437,2)</f>
        <v>0</v>
      </c>
      <c r="BL437" s="19" t="s">
        <v>284</v>
      </c>
      <c r="BM437" s="217" t="s">
        <v>711</v>
      </c>
    </row>
    <row r="438" s="2" customFormat="1">
      <c r="A438" s="40"/>
      <c r="B438" s="41"/>
      <c r="C438" s="42"/>
      <c r="D438" s="219" t="s">
        <v>151</v>
      </c>
      <c r="E438" s="42"/>
      <c r="F438" s="220" t="s">
        <v>710</v>
      </c>
      <c r="G438" s="42"/>
      <c r="H438" s="42"/>
      <c r="I438" s="221"/>
      <c r="J438" s="42"/>
      <c r="K438" s="42"/>
      <c r="L438" s="46"/>
      <c r="M438" s="222"/>
      <c r="N438" s="223"/>
      <c r="O438" s="86"/>
      <c r="P438" s="86"/>
      <c r="Q438" s="86"/>
      <c r="R438" s="86"/>
      <c r="S438" s="86"/>
      <c r="T438" s="87"/>
      <c r="U438" s="40"/>
      <c r="V438" s="40"/>
      <c r="W438" s="40"/>
      <c r="X438" s="40"/>
      <c r="Y438" s="40"/>
      <c r="Z438" s="40"/>
      <c r="AA438" s="40"/>
      <c r="AB438" s="40"/>
      <c r="AC438" s="40"/>
      <c r="AD438" s="40"/>
      <c r="AE438" s="40"/>
      <c r="AT438" s="19" t="s">
        <v>151</v>
      </c>
      <c r="AU438" s="19" t="s">
        <v>149</v>
      </c>
    </row>
    <row r="439" s="2" customFormat="1" ht="16.5" customHeight="1">
      <c r="A439" s="40"/>
      <c r="B439" s="41"/>
      <c r="C439" s="206" t="s">
        <v>712</v>
      </c>
      <c r="D439" s="206" t="s">
        <v>143</v>
      </c>
      <c r="E439" s="207" t="s">
        <v>713</v>
      </c>
      <c r="F439" s="208" t="s">
        <v>714</v>
      </c>
      <c r="G439" s="209" t="s">
        <v>209</v>
      </c>
      <c r="H439" s="210">
        <v>2.7000000000000002</v>
      </c>
      <c r="I439" s="211"/>
      <c r="J439" s="212">
        <f>ROUND(I439*H439,2)</f>
        <v>0</v>
      </c>
      <c r="K439" s="208" t="s">
        <v>147</v>
      </c>
      <c r="L439" s="46"/>
      <c r="M439" s="213" t="s">
        <v>19</v>
      </c>
      <c r="N439" s="214" t="s">
        <v>42</v>
      </c>
      <c r="O439" s="86"/>
      <c r="P439" s="215">
        <f>O439*H439</f>
        <v>0</v>
      </c>
      <c r="Q439" s="215">
        <v>0</v>
      </c>
      <c r="R439" s="215">
        <f>Q439*H439</f>
        <v>0</v>
      </c>
      <c r="S439" s="215">
        <v>0</v>
      </c>
      <c r="T439" s="216">
        <f>S439*H439</f>
        <v>0</v>
      </c>
      <c r="U439" s="40"/>
      <c r="V439" s="40"/>
      <c r="W439" s="40"/>
      <c r="X439" s="40"/>
      <c r="Y439" s="40"/>
      <c r="Z439" s="40"/>
      <c r="AA439" s="40"/>
      <c r="AB439" s="40"/>
      <c r="AC439" s="40"/>
      <c r="AD439" s="40"/>
      <c r="AE439" s="40"/>
      <c r="AR439" s="217" t="s">
        <v>284</v>
      </c>
      <c r="AT439" s="217" t="s">
        <v>143</v>
      </c>
      <c r="AU439" s="217" t="s">
        <v>149</v>
      </c>
      <c r="AY439" s="19" t="s">
        <v>140</v>
      </c>
      <c r="BE439" s="218">
        <f>IF(N439="základní",J439,0)</f>
        <v>0</v>
      </c>
      <c r="BF439" s="218">
        <f>IF(N439="snížená",J439,0)</f>
        <v>0</v>
      </c>
      <c r="BG439" s="218">
        <f>IF(N439="zákl. přenesená",J439,0)</f>
        <v>0</v>
      </c>
      <c r="BH439" s="218">
        <f>IF(N439="sníž. přenesená",J439,0)</f>
        <v>0</v>
      </c>
      <c r="BI439" s="218">
        <f>IF(N439="nulová",J439,0)</f>
        <v>0</v>
      </c>
      <c r="BJ439" s="19" t="s">
        <v>149</v>
      </c>
      <c r="BK439" s="218">
        <f>ROUND(I439*H439,2)</f>
        <v>0</v>
      </c>
      <c r="BL439" s="19" t="s">
        <v>284</v>
      </c>
      <c r="BM439" s="217" t="s">
        <v>715</v>
      </c>
    </row>
    <row r="440" s="2" customFormat="1">
      <c r="A440" s="40"/>
      <c r="B440" s="41"/>
      <c r="C440" s="42"/>
      <c r="D440" s="219" t="s">
        <v>151</v>
      </c>
      <c r="E440" s="42"/>
      <c r="F440" s="220" t="s">
        <v>716</v>
      </c>
      <c r="G440" s="42"/>
      <c r="H440" s="42"/>
      <c r="I440" s="221"/>
      <c r="J440" s="42"/>
      <c r="K440" s="42"/>
      <c r="L440" s="46"/>
      <c r="M440" s="222"/>
      <c r="N440" s="223"/>
      <c r="O440" s="86"/>
      <c r="P440" s="86"/>
      <c r="Q440" s="86"/>
      <c r="R440" s="86"/>
      <c r="S440" s="86"/>
      <c r="T440" s="87"/>
      <c r="U440" s="40"/>
      <c r="V440" s="40"/>
      <c r="W440" s="40"/>
      <c r="X440" s="40"/>
      <c r="Y440" s="40"/>
      <c r="Z440" s="40"/>
      <c r="AA440" s="40"/>
      <c r="AB440" s="40"/>
      <c r="AC440" s="40"/>
      <c r="AD440" s="40"/>
      <c r="AE440" s="40"/>
      <c r="AT440" s="19" t="s">
        <v>151</v>
      </c>
      <c r="AU440" s="19" t="s">
        <v>149</v>
      </c>
    </row>
    <row r="441" s="2" customFormat="1">
      <c r="A441" s="40"/>
      <c r="B441" s="41"/>
      <c r="C441" s="42"/>
      <c r="D441" s="224" t="s">
        <v>153</v>
      </c>
      <c r="E441" s="42"/>
      <c r="F441" s="225" t="s">
        <v>717</v>
      </c>
      <c r="G441" s="42"/>
      <c r="H441" s="42"/>
      <c r="I441" s="221"/>
      <c r="J441" s="42"/>
      <c r="K441" s="42"/>
      <c r="L441" s="46"/>
      <c r="M441" s="222"/>
      <c r="N441" s="223"/>
      <c r="O441" s="86"/>
      <c r="P441" s="86"/>
      <c r="Q441" s="86"/>
      <c r="R441" s="86"/>
      <c r="S441" s="86"/>
      <c r="T441" s="87"/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T441" s="19" t="s">
        <v>153</v>
      </c>
      <c r="AU441" s="19" t="s">
        <v>149</v>
      </c>
    </row>
    <row r="442" s="13" customFormat="1">
      <c r="A442" s="13"/>
      <c r="B442" s="226"/>
      <c r="C442" s="227"/>
      <c r="D442" s="219" t="s">
        <v>155</v>
      </c>
      <c r="E442" s="228" t="s">
        <v>19</v>
      </c>
      <c r="F442" s="229" t="s">
        <v>718</v>
      </c>
      <c r="G442" s="227"/>
      <c r="H442" s="230">
        <v>2.7000000000000002</v>
      </c>
      <c r="I442" s="231"/>
      <c r="J442" s="227"/>
      <c r="K442" s="227"/>
      <c r="L442" s="232"/>
      <c r="M442" s="233"/>
      <c r="N442" s="234"/>
      <c r="O442" s="234"/>
      <c r="P442" s="234"/>
      <c r="Q442" s="234"/>
      <c r="R442" s="234"/>
      <c r="S442" s="234"/>
      <c r="T442" s="235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36" t="s">
        <v>155</v>
      </c>
      <c r="AU442" s="236" t="s">
        <v>149</v>
      </c>
      <c r="AV442" s="13" t="s">
        <v>149</v>
      </c>
      <c r="AW442" s="13" t="s">
        <v>32</v>
      </c>
      <c r="AX442" s="13" t="s">
        <v>78</v>
      </c>
      <c r="AY442" s="236" t="s">
        <v>140</v>
      </c>
    </row>
    <row r="443" s="2" customFormat="1" ht="16.5" customHeight="1">
      <c r="A443" s="40"/>
      <c r="B443" s="41"/>
      <c r="C443" s="248" t="s">
        <v>719</v>
      </c>
      <c r="D443" s="248" t="s">
        <v>215</v>
      </c>
      <c r="E443" s="249" t="s">
        <v>720</v>
      </c>
      <c r="F443" s="250" t="s">
        <v>721</v>
      </c>
      <c r="G443" s="251" t="s">
        <v>209</v>
      </c>
      <c r="H443" s="252">
        <v>3.2400000000000002</v>
      </c>
      <c r="I443" s="253"/>
      <c r="J443" s="254">
        <f>ROUND(I443*H443,2)</f>
        <v>0</v>
      </c>
      <c r="K443" s="250" t="s">
        <v>147</v>
      </c>
      <c r="L443" s="255"/>
      <c r="M443" s="256" t="s">
        <v>19</v>
      </c>
      <c r="N443" s="257" t="s">
        <v>42</v>
      </c>
      <c r="O443" s="86"/>
      <c r="P443" s="215">
        <f>O443*H443</f>
        <v>0</v>
      </c>
      <c r="Q443" s="215">
        <v>0.00069999999999999999</v>
      </c>
      <c r="R443" s="215">
        <f>Q443*H443</f>
        <v>0.0022680000000000001</v>
      </c>
      <c r="S443" s="215">
        <v>0</v>
      </c>
      <c r="T443" s="216">
        <f>S443*H443</f>
        <v>0</v>
      </c>
      <c r="U443" s="40"/>
      <c r="V443" s="40"/>
      <c r="W443" s="40"/>
      <c r="X443" s="40"/>
      <c r="Y443" s="40"/>
      <c r="Z443" s="40"/>
      <c r="AA443" s="40"/>
      <c r="AB443" s="40"/>
      <c r="AC443" s="40"/>
      <c r="AD443" s="40"/>
      <c r="AE443" s="40"/>
      <c r="AR443" s="217" t="s">
        <v>354</v>
      </c>
      <c r="AT443" s="217" t="s">
        <v>215</v>
      </c>
      <c r="AU443" s="217" t="s">
        <v>149</v>
      </c>
      <c r="AY443" s="19" t="s">
        <v>140</v>
      </c>
      <c r="BE443" s="218">
        <f>IF(N443="základní",J443,0)</f>
        <v>0</v>
      </c>
      <c r="BF443" s="218">
        <f>IF(N443="snížená",J443,0)</f>
        <v>0</v>
      </c>
      <c r="BG443" s="218">
        <f>IF(N443="zákl. přenesená",J443,0)</f>
        <v>0</v>
      </c>
      <c r="BH443" s="218">
        <f>IF(N443="sníž. přenesená",J443,0)</f>
        <v>0</v>
      </c>
      <c r="BI443" s="218">
        <f>IF(N443="nulová",J443,0)</f>
        <v>0</v>
      </c>
      <c r="BJ443" s="19" t="s">
        <v>149</v>
      </c>
      <c r="BK443" s="218">
        <f>ROUND(I443*H443,2)</f>
        <v>0</v>
      </c>
      <c r="BL443" s="19" t="s">
        <v>284</v>
      </c>
      <c r="BM443" s="217" t="s">
        <v>722</v>
      </c>
    </row>
    <row r="444" s="2" customFormat="1">
      <c r="A444" s="40"/>
      <c r="B444" s="41"/>
      <c r="C444" s="42"/>
      <c r="D444" s="219" t="s">
        <v>151</v>
      </c>
      <c r="E444" s="42"/>
      <c r="F444" s="220" t="s">
        <v>721</v>
      </c>
      <c r="G444" s="42"/>
      <c r="H444" s="42"/>
      <c r="I444" s="221"/>
      <c r="J444" s="42"/>
      <c r="K444" s="42"/>
      <c r="L444" s="46"/>
      <c r="M444" s="222"/>
      <c r="N444" s="223"/>
      <c r="O444" s="86"/>
      <c r="P444" s="86"/>
      <c r="Q444" s="86"/>
      <c r="R444" s="86"/>
      <c r="S444" s="86"/>
      <c r="T444" s="87"/>
      <c r="U444" s="40"/>
      <c r="V444" s="40"/>
      <c r="W444" s="40"/>
      <c r="X444" s="40"/>
      <c r="Y444" s="40"/>
      <c r="Z444" s="40"/>
      <c r="AA444" s="40"/>
      <c r="AB444" s="40"/>
      <c r="AC444" s="40"/>
      <c r="AD444" s="40"/>
      <c r="AE444" s="40"/>
      <c r="AT444" s="19" t="s">
        <v>151</v>
      </c>
      <c r="AU444" s="19" t="s">
        <v>149</v>
      </c>
    </row>
    <row r="445" s="13" customFormat="1">
      <c r="A445" s="13"/>
      <c r="B445" s="226"/>
      <c r="C445" s="227"/>
      <c r="D445" s="219" t="s">
        <v>155</v>
      </c>
      <c r="E445" s="227"/>
      <c r="F445" s="229" t="s">
        <v>723</v>
      </c>
      <c r="G445" s="227"/>
      <c r="H445" s="230">
        <v>3.2400000000000002</v>
      </c>
      <c r="I445" s="231"/>
      <c r="J445" s="227"/>
      <c r="K445" s="227"/>
      <c r="L445" s="232"/>
      <c r="M445" s="233"/>
      <c r="N445" s="234"/>
      <c r="O445" s="234"/>
      <c r="P445" s="234"/>
      <c r="Q445" s="234"/>
      <c r="R445" s="234"/>
      <c r="S445" s="234"/>
      <c r="T445" s="235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36" t="s">
        <v>155</v>
      </c>
      <c r="AU445" s="236" t="s">
        <v>149</v>
      </c>
      <c r="AV445" s="13" t="s">
        <v>149</v>
      </c>
      <c r="AW445" s="13" t="s">
        <v>4</v>
      </c>
      <c r="AX445" s="13" t="s">
        <v>78</v>
      </c>
      <c r="AY445" s="236" t="s">
        <v>140</v>
      </c>
    </row>
    <row r="446" s="2" customFormat="1" ht="16.5" customHeight="1">
      <c r="A446" s="40"/>
      <c r="B446" s="41"/>
      <c r="C446" s="206" t="s">
        <v>724</v>
      </c>
      <c r="D446" s="206" t="s">
        <v>143</v>
      </c>
      <c r="E446" s="207" t="s">
        <v>725</v>
      </c>
      <c r="F446" s="208" t="s">
        <v>726</v>
      </c>
      <c r="G446" s="209" t="s">
        <v>209</v>
      </c>
      <c r="H446" s="210">
        <v>0.59999999999999998</v>
      </c>
      <c r="I446" s="211"/>
      <c r="J446" s="212">
        <f>ROUND(I446*H446,2)</f>
        <v>0</v>
      </c>
      <c r="K446" s="208" t="s">
        <v>147</v>
      </c>
      <c r="L446" s="46"/>
      <c r="M446" s="213" t="s">
        <v>19</v>
      </c>
      <c r="N446" s="214" t="s">
        <v>42</v>
      </c>
      <c r="O446" s="86"/>
      <c r="P446" s="215">
        <f>O446*H446</f>
        <v>0</v>
      </c>
      <c r="Q446" s="215">
        <v>0</v>
      </c>
      <c r="R446" s="215">
        <f>Q446*H446</f>
        <v>0</v>
      </c>
      <c r="S446" s="215">
        <v>0</v>
      </c>
      <c r="T446" s="216">
        <f>S446*H446</f>
        <v>0</v>
      </c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R446" s="217" t="s">
        <v>284</v>
      </c>
      <c r="AT446" s="217" t="s">
        <v>143</v>
      </c>
      <c r="AU446" s="217" t="s">
        <v>149</v>
      </c>
      <c r="AY446" s="19" t="s">
        <v>140</v>
      </c>
      <c r="BE446" s="218">
        <f>IF(N446="základní",J446,0)</f>
        <v>0</v>
      </c>
      <c r="BF446" s="218">
        <f>IF(N446="snížená",J446,0)</f>
        <v>0</v>
      </c>
      <c r="BG446" s="218">
        <f>IF(N446="zákl. přenesená",J446,0)</f>
        <v>0</v>
      </c>
      <c r="BH446" s="218">
        <f>IF(N446="sníž. přenesená",J446,0)</f>
        <v>0</v>
      </c>
      <c r="BI446" s="218">
        <f>IF(N446="nulová",J446,0)</f>
        <v>0</v>
      </c>
      <c r="BJ446" s="19" t="s">
        <v>149</v>
      </c>
      <c r="BK446" s="218">
        <f>ROUND(I446*H446,2)</f>
        <v>0</v>
      </c>
      <c r="BL446" s="19" t="s">
        <v>284</v>
      </c>
      <c r="BM446" s="217" t="s">
        <v>727</v>
      </c>
    </row>
    <row r="447" s="2" customFormat="1">
      <c r="A447" s="40"/>
      <c r="B447" s="41"/>
      <c r="C447" s="42"/>
      <c r="D447" s="219" t="s">
        <v>151</v>
      </c>
      <c r="E447" s="42"/>
      <c r="F447" s="220" t="s">
        <v>728</v>
      </c>
      <c r="G447" s="42"/>
      <c r="H447" s="42"/>
      <c r="I447" s="221"/>
      <c r="J447" s="42"/>
      <c r="K447" s="42"/>
      <c r="L447" s="46"/>
      <c r="M447" s="222"/>
      <c r="N447" s="223"/>
      <c r="O447" s="86"/>
      <c r="P447" s="86"/>
      <c r="Q447" s="86"/>
      <c r="R447" s="86"/>
      <c r="S447" s="86"/>
      <c r="T447" s="87"/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T447" s="19" t="s">
        <v>151</v>
      </c>
      <c r="AU447" s="19" t="s">
        <v>149</v>
      </c>
    </row>
    <row r="448" s="2" customFormat="1">
      <c r="A448" s="40"/>
      <c r="B448" s="41"/>
      <c r="C448" s="42"/>
      <c r="D448" s="224" t="s">
        <v>153</v>
      </c>
      <c r="E448" s="42"/>
      <c r="F448" s="225" t="s">
        <v>729</v>
      </c>
      <c r="G448" s="42"/>
      <c r="H448" s="42"/>
      <c r="I448" s="221"/>
      <c r="J448" s="42"/>
      <c r="K448" s="42"/>
      <c r="L448" s="46"/>
      <c r="M448" s="222"/>
      <c r="N448" s="223"/>
      <c r="O448" s="86"/>
      <c r="P448" s="86"/>
      <c r="Q448" s="86"/>
      <c r="R448" s="86"/>
      <c r="S448" s="86"/>
      <c r="T448" s="87"/>
      <c r="U448" s="40"/>
      <c r="V448" s="40"/>
      <c r="W448" s="40"/>
      <c r="X448" s="40"/>
      <c r="Y448" s="40"/>
      <c r="Z448" s="40"/>
      <c r="AA448" s="40"/>
      <c r="AB448" s="40"/>
      <c r="AC448" s="40"/>
      <c r="AD448" s="40"/>
      <c r="AE448" s="40"/>
      <c r="AT448" s="19" t="s">
        <v>153</v>
      </c>
      <c r="AU448" s="19" t="s">
        <v>149</v>
      </c>
    </row>
    <row r="449" s="2" customFormat="1" ht="16.5" customHeight="1">
      <c r="A449" s="40"/>
      <c r="B449" s="41"/>
      <c r="C449" s="248" t="s">
        <v>730</v>
      </c>
      <c r="D449" s="248" t="s">
        <v>215</v>
      </c>
      <c r="E449" s="249" t="s">
        <v>731</v>
      </c>
      <c r="F449" s="250" t="s">
        <v>732</v>
      </c>
      <c r="G449" s="251" t="s">
        <v>362</v>
      </c>
      <c r="H449" s="252">
        <v>0.71999999999999997</v>
      </c>
      <c r="I449" s="253"/>
      <c r="J449" s="254">
        <f>ROUND(I449*H449,2)</f>
        <v>0</v>
      </c>
      <c r="K449" s="250" t="s">
        <v>147</v>
      </c>
      <c r="L449" s="255"/>
      <c r="M449" s="256" t="s">
        <v>19</v>
      </c>
      <c r="N449" s="257" t="s">
        <v>42</v>
      </c>
      <c r="O449" s="86"/>
      <c r="P449" s="215">
        <f>O449*H449</f>
        <v>0</v>
      </c>
      <c r="Q449" s="215">
        <v>0.0041000000000000003</v>
      </c>
      <c r="R449" s="215">
        <f>Q449*H449</f>
        <v>0.0029520000000000002</v>
      </c>
      <c r="S449" s="215">
        <v>0</v>
      </c>
      <c r="T449" s="216">
        <f>S449*H449</f>
        <v>0</v>
      </c>
      <c r="U449" s="40"/>
      <c r="V449" s="40"/>
      <c r="W449" s="40"/>
      <c r="X449" s="40"/>
      <c r="Y449" s="40"/>
      <c r="Z449" s="40"/>
      <c r="AA449" s="40"/>
      <c r="AB449" s="40"/>
      <c r="AC449" s="40"/>
      <c r="AD449" s="40"/>
      <c r="AE449" s="40"/>
      <c r="AR449" s="217" t="s">
        <v>354</v>
      </c>
      <c r="AT449" s="217" t="s">
        <v>215</v>
      </c>
      <c r="AU449" s="217" t="s">
        <v>149</v>
      </c>
      <c r="AY449" s="19" t="s">
        <v>140</v>
      </c>
      <c r="BE449" s="218">
        <f>IF(N449="základní",J449,0)</f>
        <v>0</v>
      </c>
      <c r="BF449" s="218">
        <f>IF(N449="snížená",J449,0)</f>
        <v>0</v>
      </c>
      <c r="BG449" s="218">
        <f>IF(N449="zákl. přenesená",J449,0)</f>
        <v>0</v>
      </c>
      <c r="BH449" s="218">
        <f>IF(N449="sníž. přenesená",J449,0)</f>
        <v>0</v>
      </c>
      <c r="BI449" s="218">
        <f>IF(N449="nulová",J449,0)</f>
        <v>0</v>
      </c>
      <c r="BJ449" s="19" t="s">
        <v>149</v>
      </c>
      <c r="BK449" s="218">
        <f>ROUND(I449*H449,2)</f>
        <v>0</v>
      </c>
      <c r="BL449" s="19" t="s">
        <v>284</v>
      </c>
      <c r="BM449" s="217" t="s">
        <v>733</v>
      </c>
    </row>
    <row r="450" s="2" customFormat="1">
      <c r="A450" s="40"/>
      <c r="B450" s="41"/>
      <c r="C450" s="42"/>
      <c r="D450" s="219" t="s">
        <v>151</v>
      </c>
      <c r="E450" s="42"/>
      <c r="F450" s="220" t="s">
        <v>732</v>
      </c>
      <c r="G450" s="42"/>
      <c r="H450" s="42"/>
      <c r="I450" s="221"/>
      <c r="J450" s="42"/>
      <c r="K450" s="42"/>
      <c r="L450" s="46"/>
      <c r="M450" s="222"/>
      <c r="N450" s="223"/>
      <c r="O450" s="86"/>
      <c r="P450" s="86"/>
      <c r="Q450" s="86"/>
      <c r="R450" s="86"/>
      <c r="S450" s="86"/>
      <c r="T450" s="87"/>
      <c r="U450" s="40"/>
      <c r="V450" s="40"/>
      <c r="W450" s="40"/>
      <c r="X450" s="40"/>
      <c r="Y450" s="40"/>
      <c r="Z450" s="40"/>
      <c r="AA450" s="40"/>
      <c r="AB450" s="40"/>
      <c r="AC450" s="40"/>
      <c r="AD450" s="40"/>
      <c r="AE450" s="40"/>
      <c r="AT450" s="19" t="s">
        <v>151</v>
      </c>
      <c r="AU450" s="19" t="s">
        <v>149</v>
      </c>
    </row>
    <row r="451" s="13" customFormat="1">
      <c r="A451" s="13"/>
      <c r="B451" s="226"/>
      <c r="C451" s="227"/>
      <c r="D451" s="219" t="s">
        <v>155</v>
      </c>
      <c r="E451" s="227"/>
      <c r="F451" s="229" t="s">
        <v>734</v>
      </c>
      <c r="G451" s="227"/>
      <c r="H451" s="230">
        <v>0.71999999999999997</v>
      </c>
      <c r="I451" s="231"/>
      <c r="J451" s="227"/>
      <c r="K451" s="227"/>
      <c r="L451" s="232"/>
      <c r="M451" s="233"/>
      <c r="N451" s="234"/>
      <c r="O451" s="234"/>
      <c r="P451" s="234"/>
      <c r="Q451" s="234"/>
      <c r="R451" s="234"/>
      <c r="S451" s="234"/>
      <c r="T451" s="235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36" t="s">
        <v>155</v>
      </c>
      <c r="AU451" s="236" t="s">
        <v>149</v>
      </c>
      <c r="AV451" s="13" t="s">
        <v>149</v>
      </c>
      <c r="AW451" s="13" t="s">
        <v>4</v>
      </c>
      <c r="AX451" s="13" t="s">
        <v>78</v>
      </c>
      <c r="AY451" s="236" t="s">
        <v>140</v>
      </c>
    </row>
    <row r="452" s="2" customFormat="1" ht="16.5" customHeight="1">
      <c r="A452" s="40"/>
      <c r="B452" s="41"/>
      <c r="C452" s="206" t="s">
        <v>735</v>
      </c>
      <c r="D452" s="206" t="s">
        <v>143</v>
      </c>
      <c r="E452" s="207" t="s">
        <v>736</v>
      </c>
      <c r="F452" s="208" t="s">
        <v>737</v>
      </c>
      <c r="G452" s="209" t="s">
        <v>308</v>
      </c>
      <c r="H452" s="210">
        <v>0.0080000000000000002</v>
      </c>
      <c r="I452" s="211"/>
      <c r="J452" s="212">
        <f>ROUND(I452*H452,2)</f>
        <v>0</v>
      </c>
      <c r="K452" s="208" t="s">
        <v>147</v>
      </c>
      <c r="L452" s="46"/>
      <c r="M452" s="213" t="s">
        <v>19</v>
      </c>
      <c r="N452" s="214" t="s">
        <v>42</v>
      </c>
      <c r="O452" s="86"/>
      <c r="P452" s="215">
        <f>O452*H452</f>
        <v>0</v>
      </c>
      <c r="Q452" s="215">
        <v>0</v>
      </c>
      <c r="R452" s="215">
        <f>Q452*H452</f>
        <v>0</v>
      </c>
      <c r="S452" s="215">
        <v>0</v>
      </c>
      <c r="T452" s="216">
        <f>S452*H452</f>
        <v>0</v>
      </c>
      <c r="U452" s="40"/>
      <c r="V452" s="40"/>
      <c r="W452" s="40"/>
      <c r="X452" s="40"/>
      <c r="Y452" s="40"/>
      <c r="Z452" s="40"/>
      <c r="AA452" s="40"/>
      <c r="AB452" s="40"/>
      <c r="AC452" s="40"/>
      <c r="AD452" s="40"/>
      <c r="AE452" s="40"/>
      <c r="AR452" s="217" t="s">
        <v>284</v>
      </c>
      <c r="AT452" s="217" t="s">
        <v>143</v>
      </c>
      <c r="AU452" s="217" t="s">
        <v>149</v>
      </c>
      <c r="AY452" s="19" t="s">
        <v>140</v>
      </c>
      <c r="BE452" s="218">
        <f>IF(N452="základní",J452,0)</f>
        <v>0</v>
      </c>
      <c r="BF452" s="218">
        <f>IF(N452="snížená",J452,0)</f>
        <v>0</v>
      </c>
      <c r="BG452" s="218">
        <f>IF(N452="zákl. přenesená",J452,0)</f>
        <v>0</v>
      </c>
      <c r="BH452" s="218">
        <f>IF(N452="sníž. přenesená",J452,0)</f>
        <v>0</v>
      </c>
      <c r="BI452" s="218">
        <f>IF(N452="nulová",J452,0)</f>
        <v>0</v>
      </c>
      <c r="BJ452" s="19" t="s">
        <v>149</v>
      </c>
      <c r="BK452" s="218">
        <f>ROUND(I452*H452,2)</f>
        <v>0</v>
      </c>
      <c r="BL452" s="19" t="s">
        <v>284</v>
      </c>
      <c r="BM452" s="217" t="s">
        <v>738</v>
      </c>
    </row>
    <row r="453" s="2" customFormat="1">
      <c r="A453" s="40"/>
      <c r="B453" s="41"/>
      <c r="C453" s="42"/>
      <c r="D453" s="219" t="s">
        <v>151</v>
      </c>
      <c r="E453" s="42"/>
      <c r="F453" s="220" t="s">
        <v>739</v>
      </c>
      <c r="G453" s="42"/>
      <c r="H453" s="42"/>
      <c r="I453" s="221"/>
      <c r="J453" s="42"/>
      <c r="K453" s="42"/>
      <c r="L453" s="46"/>
      <c r="M453" s="222"/>
      <c r="N453" s="223"/>
      <c r="O453" s="86"/>
      <c r="P453" s="86"/>
      <c r="Q453" s="86"/>
      <c r="R453" s="86"/>
      <c r="S453" s="86"/>
      <c r="T453" s="87"/>
      <c r="U453" s="40"/>
      <c r="V453" s="40"/>
      <c r="W453" s="40"/>
      <c r="X453" s="40"/>
      <c r="Y453" s="40"/>
      <c r="Z453" s="40"/>
      <c r="AA453" s="40"/>
      <c r="AB453" s="40"/>
      <c r="AC453" s="40"/>
      <c r="AD453" s="40"/>
      <c r="AE453" s="40"/>
      <c r="AT453" s="19" t="s">
        <v>151</v>
      </c>
      <c r="AU453" s="19" t="s">
        <v>149</v>
      </c>
    </row>
    <row r="454" s="2" customFormat="1">
      <c r="A454" s="40"/>
      <c r="B454" s="41"/>
      <c r="C454" s="42"/>
      <c r="D454" s="224" t="s">
        <v>153</v>
      </c>
      <c r="E454" s="42"/>
      <c r="F454" s="225" t="s">
        <v>740</v>
      </c>
      <c r="G454" s="42"/>
      <c r="H454" s="42"/>
      <c r="I454" s="221"/>
      <c r="J454" s="42"/>
      <c r="K454" s="42"/>
      <c r="L454" s="46"/>
      <c r="M454" s="222"/>
      <c r="N454" s="223"/>
      <c r="O454" s="86"/>
      <c r="P454" s="86"/>
      <c r="Q454" s="86"/>
      <c r="R454" s="86"/>
      <c r="S454" s="86"/>
      <c r="T454" s="87"/>
      <c r="U454" s="40"/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T454" s="19" t="s">
        <v>153</v>
      </c>
      <c r="AU454" s="19" t="s">
        <v>149</v>
      </c>
    </row>
    <row r="455" s="12" customFormat="1" ht="22.8" customHeight="1">
      <c r="A455" s="12"/>
      <c r="B455" s="190"/>
      <c r="C455" s="191"/>
      <c r="D455" s="192" t="s">
        <v>69</v>
      </c>
      <c r="E455" s="204" t="s">
        <v>741</v>
      </c>
      <c r="F455" s="204" t="s">
        <v>742</v>
      </c>
      <c r="G455" s="191"/>
      <c r="H455" s="191"/>
      <c r="I455" s="194"/>
      <c r="J455" s="205">
        <f>BK455</f>
        <v>0</v>
      </c>
      <c r="K455" s="191"/>
      <c r="L455" s="196"/>
      <c r="M455" s="197"/>
      <c r="N455" s="198"/>
      <c r="O455" s="198"/>
      <c r="P455" s="199">
        <f>SUM(P456:P512)</f>
        <v>0</v>
      </c>
      <c r="Q455" s="198"/>
      <c r="R455" s="199">
        <f>SUM(R456:R512)</f>
        <v>0.7229599000000001</v>
      </c>
      <c r="S455" s="198"/>
      <c r="T455" s="200">
        <f>SUM(T456:T512)</f>
        <v>0.35260000000000002</v>
      </c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R455" s="201" t="s">
        <v>149</v>
      </c>
      <c r="AT455" s="202" t="s">
        <v>69</v>
      </c>
      <c r="AU455" s="202" t="s">
        <v>78</v>
      </c>
      <c r="AY455" s="201" t="s">
        <v>140</v>
      </c>
      <c r="BK455" s="203">
        <f>SUM(BK456:BK512)</f>
        <v>0</v>
      </c>
    </row>
    <row r="456" s="2" customFormat="1" ht="16.5" customHeight="1">
      <c r="A456" s="40"/>
      <c r="B456" s="41"/>
      <c r="C456" s="206" t="s">
        <v>743</v>
      </c>
      <c r="D456" s="206" t="s">
        <v>143</v>
      </c>
      <c r="E456" s="207" t="s">
        <v>744</v>
      </c>
      <c r="F456" s="208" t="s">
        <v>745</v>
      </c>
      <c r="G456" s="209" t="s">
        <v>146</v>
      </c>
      <c r="H456" s="210">
        <v>11.25</v>
      </c>
      <c r="I456" s="211"/>
      <c r="J456" s="212">
        <f>ROUND(I456*H456,2)</f>
        <v>0</v>
      </c>
      <c r="K456" s="208" t="s">
        <v>147</v>
      </c>
      <c r="L456" s="46"/>
      <c r="M456" s="213" t="s">
        <v>19</v>
      </c>
      <c r="N456" s="214" t="s">
        <v>42</v>
      </c>
      <c r="O456" s="86"/>
      <c r="P456" s="215">
        <f>O456*H456</f>
        <v>0</v>
      </c>
      <c r="Q456" s="215">
        <v>0.00025999999999999998</v>
      </c>
      <c r="R456" s="215">
        <f>Q456*H456</f>
        <v>0.0029249999999999996</v>
      </c>
      <c r="S456" s="215">
        <v>0</v>
      </c>
      <c r="T456" s="216">
        <f>S456*H456</f>
        <v>0</v>
      </c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R456" s="217" t="s">
        <v>284</v>
      </c>
      <c r="AT456" s="217" t="s">
        <v>143</v>
      </c>
      <c r="AU456" s="217" t="s">
        <v>149</v>
      </c>
      <c r="AY456" s="19" t="s">
        <v>140</v>
      </c>
      <c r="BE456" s="218">
        <f>IF(N456="základní",J456,0)</f>
        <v>0</v>
      </c>
      <c r="BF456" s="218">
        <f>IF(N456="snížená",J456,0)</f>
        <v>0</v>
      </c>
      <c r="BG456" s="218">
        <f>IF(N456="zákl. přenesená",J456,0)</f>
        <v>0</v>
      </c>
      <c r="BH456" s="218">
        <f>IF(N456="sníž. přenesená",J456,0)</f>
        <v>0</v>
      </c>
      <c r="BI456" s="218">
        <f>IF(N456="nulová",J456,0)</f>
        <v>0</v>
      </c>
      <c r="BJ456" s="19" t="s">
        <v>149</v>
      </c>
      <c r="BK456" s="218">
        <f>ROUND(I456*H456,2)</f>
        <v>0</v>
      </c>
      <c r="BL456" s="19" t="s">
        <v>284</v>
      </c>
      <c r="BM456" s="217" t="s">
        <v>746</v>
      </c>
    </row>
    <row r="457" s="2" customFormat="1">
      <c r="A457" s="40"/>
      <c r="B457" s="41"/>
      <c r="C457" s="42"/>
      <c r="D457" s="219" t="s">
        <v>151</v>
      </c>
      <c r="E457" s="42"/>
      <c r="F457" s="220" t="s">
        <v>747</v>
      </c>
      <c r="G457" s="42"/>
      <c r="H457" s="42"/>
      <c r="I457" s="221"/>
      <c r="J457" s="42"/>
      <c r="K457" s="42"/>
      <c r="L457" s="46"/>
      <c r="M457" s="222"/>
      <c r="N457" s="223"/>
      <c r="O457" s="86"/>
      <c r="P457" s="86"/>
      <c r="Q457" s="86"/>
      <c r="R457" s="86"/>
      <c r="S457" s="86"/>
      <c r="T457" s="87"/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  <c r="AT457" s="19" t="s">
        <v>151</v>
      </c>
      <c r="AU457" s="19" t="s">
        <v>149</v>
      </c>
    </row>
    <row r="458" s="2" customFormat="1">
      <c r="A458" s="40"/>
      <c r="B458" s="41"/>
      <c r="C458" s="42"/>
      <c r="D458" s="224" t="s">
        <v>153</v>
      </c>
      <c r="E458" s="42"/>
      <c r="F458" s="225" t="s">
        <v>748</v>
      </c>
      <c r="G458" s="42"/>
      <c r="H458" s="42"/>
      <c r="I458" s="221"/>
      <c r="J458" s="42"/>
      <c r="K458" s="42"/>
      <c r="L458" s="46"/>
      <c r="M458" s="222"/>
      <c r="N458" s="223"/>
      <c r="O458" s="86"/>
      <c r="P458" s="86"/>
      <c r="Q458" s="86"/>
      <c r="R458" s="86"/>
      <c r="S458" s="86"/>
      <c r="T458" s="87"/>
      <c r="U458" s="40"/>
      <c r="V458" s="40"/>
      <c r="W458" s="40"/>
      <c r="X458" s="40"/>
      <c r="Y458" s="40"/>
      <c r="Z458" s="40"/>
      <c r="AA458" s="40"/>
      <c r="AB458" s="40"/>
      <c r="AC458" s="40"/>
      <c r="AD458" s="40"/>
      <c r="AE458" s="40"/>
      <c r="AT458" s="19" t="s">
        <v>153</v>
      </c>
      <c r="AU458" s="19" t="s">
        <v>149</v>
      </c>
    </row>
    <row r="459" s="13" customFormat="1">
      <c r="A459" s="13"/>
      <c r="B459" s="226"/>
      <c r="C459" s="227"/>
      <c r="D459" s="219" t="s">
        <v>155</v>
      </c>
      <c r="E459" s="228" t="s">
        <v>19</v>
      </c>
      <c r="F459" s="229" t="s">
        <v>749</v>
      </c>
      <c r="G459" s="227"/>
      <c r="H459" s="230">
        <v>11.25</v>
      </c>
      <c r="I459" s="231"/>
      <c r="J459" s="227"/>
      <c r="K459" s="227"/>
      <c r="L459" s="232"/>
      <c r="M459" s="233"/>
      <c r="N459" s="234"/>
      <c r="O459" s="234"/>
      <c r="P459" s="234"/>
      <c r="Q459" s="234"/>
      <c r="R459" s="234"/>
      <c r="S459" s="234"/>
      <c r="T459" s="235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36" t="s">
        <v>155</v>
      </c>
      <c r="AU459" s="236" t="s">
        <v>149</v>
      </c>
      <c r="AV459" s="13" t="s">
        <v>149</v>
      </c>
      <c r="AW459" s="13" t="s">
        <v>32</v>
      </c>
      <c r="AX459" s="13" t="s">
        <v>78</v>
      </c>
      <c r="AY459" s="236" t="s">
        <v>140</v>
      </c>
    </row>
    <row r="460" s="2" customFormat="1" ht="16.5" customHeight="1">
      <c r="A460" s="40"/>
      <c r="B460" s="41"/>
      <c r="C460" s="248" t="s">
        <v>750</v>
      </c>
      <c r="D460" s="248" t="s">
        <v>215</v>
      </c>
      <c r="E460" s="249" t="s">
        <v>751</v>
      </c>
      <c r="F460" s="250" t="s">
        <v>752</v>
      </c>
      <c r="G460" s="251" t="s">
        <v>146</v>
      </c>
      <c r="H460" s="252">
        <v>11.25</v>
      </c>
      <c r="I460" s="253"/>
      <c r="J460" s="254">
        <f>ROUND(I460*H460,2)</f>
        <v>0</v>
      </c>
      <c r="K460" s="250" t="s">
        <v>147</v>
      </c>
      <c r="L460" s="255"/>
      <c r="M460" s="256" t="s">
        <v>19</v>
      </c>
      <c r="N460" s="257" t="s">
        <v>42</v>
      </c>
      <c r="O460" s="86"/>
      <c r="P460" s="215">
        <f>O460*H460</f>
        <v>0</v>
      </c>
      <c r="Q460" s="215">
        <v>0.036810000000000002</v>
      </c>
      <c r="R460" s="215">
        <f>Q460*H460</f>
        <v>0.41411250000000005</v>
      </c>
      <c r="S460" s="215">
        <v>0</v>
      </c>
      <c r="T460" s="216">
        <f>S460*H460</f>
        <v>0</v>
      </c>
      <c r="U460" s="40"/>
      <c r="V460" s="40"/>
      <c r="W460" s="40"/>
      <c r="X460" s="40"/>
      <c r="Y460" s="40"/>
      <c r="Z460" s="40"/>
      <c r="AA460" s="40"/>
      <c r="AB460" s="40"/>
      <c r="AC460" s="40"/>
      <c r="AD460" s="40"/>
      <c r="AE460" s="40"/>
      <c r="AR460" s="217" t="s">
        <v>354</v>
      </c>
      <c r="AT460" s="217" t="s">
        <v>215</v>
      </c>
      <c r="AU460" s="217" t="s">
        <v>149</v>
      </c>
      <c r="AY460" s="19" t="s">
        <v>140</v>
      </c>
      <c r="BE460" s="218">
        <f>IF(N460="základní",J460,0)</f>
        <v>0</v>
      </c>
      <c r="BF460" s="218">
        <f>IF(N460="snížená",J460,0)</f>
        <v>0</v>
      </c>
      <c r="BG460" s="218">
        <f>IF(N460="zákl. přenesená",J460,0)</f>
        <v>0</v>
      </c>
      <c r="BH460" s="218">
        <f>IF(N460="sníž. přenesená",J460,0)</f>
        <v>0</v>
      </c>
      <c r="BI460" s="218">
        <f>IF(N460="nulová",J460,0)</f>
        <v>0</v>
      </c>
      <c r="BJ460" s="19" t="s">
        <v>149</v>
      </c>
      <c r="BK460" s="218">
        <f>ROUND(I460*H460,2)</f>
        <v>0</v>
      </c>
      <c r="BL460" s="19" t="s">
        <v>284</v>
      </c>
      <c r="BM460" s="217" t="s">
        <v>753</v>
      </c>
    </row>
    <row r="461" s="2" customFormat="1">
      <c r="A461" s="40"/>
      <c r="B461" s="41"/>
      <c r="C461" s="42"/>
      <c r="D461" s="219" t="s">
        <v>151</v>
      </c>
      <c r="E461" s="42"/>
      <c r="F461" s="220" t="s">
        <v>752</v>
      </c>
      <c r="G461" s="42"/>
      <c r="H461" s="42"/>
      <c r="I461" s="221"/>
      <c r="J461" s="42"/>
      <c r="K461" s="42"/>
      <c r="L461" s="46"/>
      <c r="M461" s="222"/>
      <c r="N461" s="223"/>
      <c r="O461" s="86"/>
      <c r="P461" s="86"/>
      <c r="Q461" s="86"/>
      <c r="R461" s="86"/>
      <c r="S461" s="86"/>
      <c r="T461" s="87"/>
      <c r="U461" s="40"/>
      <c r="V461" s="40"/>
      <c r="W461" s="40"/>
      <c r="X461" s="40"/>
      <c r="Y461" s="40"/>
      <c r="Z461" s="40"/>
      <c r="AA461" s="40"/>
      <c r="AB461" s="40"/>
      <c r="AC461" s="40"/>
      <c r="AD461" s="40"/>
      <c r="AE461" s="40"/>
      <c r="AT461" s="19" t="s">
        <v>151</v>
      </c>
      <c r="AU461" s="19" t="s">
        <v>149</v>
      </c>
    </row>
    <row r="462" s="2" customFormat="1" ht="16.5" customHeight="1">
      <c r="A462" s="40"/>
      <c r="B462" s="41"/>
      <c r="C462" s="206" t="s">
        <v>754</v>
      </c>
      <c r="D462" s="206" t="s">
        <v>143</v>
      </c>
      <c r="E462" s="207" t="s">
        <v>755</v>
      </c>
      <c r="F462" s="208" t="s">
        <v>756</v>
      </c>
      <c r="G462" s="209" t="s">
        <v>362</v>
      </c>
      <c r="H462" s="210">
        <v>2</v>
      </c>
      <c r="I462" s="211"/>
      <c r="J462" s="212">
        <f>ROUND(I462*H462,2)</f>
        <v>0</v>
      </c>
      <c r="K462" s="208" t="s">
        <v>147</v>
      </c>
      <c r="L462" s="46"/>
      <c r="M462" s="213" t="s">
        <v>19</v>
      </c>
      <c r="N462" s="214" t="s">
        <v>42</v>
      </c>
      <c r="O462" s="86"/>
      <c r="P462" s="215">
        <f>O462*H462</f>
        <v>0</v>
      </c>
      <c r="Q462" s="215">
        <v>0.00025999999999999998</v>
      </c>
      <c r="R462" s="215">
        <f>Q462*H462</f>
        <v>0.00051999999999999995</v>
      </c>
      <c r="S462" s="215">
        <v>0</v>
      </c>
      <c r="T462" s="216">
        <f>S462*H462</f>
        <v>0</v>
      </c>
      <c r="U462" s="40"/>
      <c r="V462" s="40"/>
      <c r="W462" s="40"/>
      <c r="X462" s="40"/>
      <c r="Y462" s="40"/>
      <c r="Z462" s="40"/>
      <c r="AA462" s="40"/>
      <c r="AB462" s="40"/>
      <c r="AC462" s="40"/>
      <c r="AD462" s="40"/>
      <c r="AE462" s="40"/>
      <c r="AR462" s="217" t="s">
        <v>284</v>
      </c>
      <c r="AT462" s="217" t="s">
        <v>143</v>
      </c>
      <c r="AU462" s="217" t="s">
        <v>149</v>
      </c>
      <c r="AY462" s="19" t="s">
        <v>140</v>
      </c>
      <c r="BE462" s="218">
        <f>IF(N462="základní",J462,0)</f>
        <v>0</v>
      </c>
      <c r="BF462" s="218">
        <f>IF(N462="snížená",J462,0)</f>
        <v>0</v>
      </c>
      <c r="BG462" s="218">
        <f>IF(N462="zákl. přenesená",J462,0)</f>
        <v>0</v>
      </c>
      <c r="BH462" s="218">
        <f>IF(N462="sníž. přenesená",J462,0)</f>
        <v>0</v>
      </c>
      <c r="BI462" s="218">
        <f>IF(N462="nulová",J462,0)</f>
        <v>0</v>
      </c>
      <c r="BJ462" s="19" t="s">
        <v>149</v>
      </c>
      <c r="BK462" s="218">
        <f>ROUND(I462*H462,2)</f>
        <v>0</v>
      </c>
      <c r="BL462" s="19" t="s">
        <v>284</v>
      </c>
      <c r="BM462" s="217" t="s">
        <v>757</v>
      </c>
    </row>
    <row r="463" s="2" customFormat="1">
      <c r="A463" s="40"/>
      <c r="B463" s="41"/>
      <c r="C463" s="42"/>
      <c r="D463" s="219" t="s">
        <v>151</v>
      </c>
      <c r="E463" s="42"/>
      <c r="F463" s="220" t="s">
        <v>758</v>
      </c>
      <c r="G463" s="42"/>
      <c r="H463" s="42"/>
      <c r="I463" s="221"/>
      <c r="J463" s="42"/>
      <c r="K463" s="42"/>
      <c r="L463" s="46"/>
      <c r="M463" s="222"/>
      <c r="N463" s="223"/>
      <c r="O463" s="86"/>
      <c r="P463" s="86"/>
      <c r="Q463" s="86"/>
      <c r="R463" s="86"/>
      <c r="S463" s="86"/>
      <c r="T463" s="87"/>
      <c r="U463" s="40"/>
      <c r="V463" s="40"/>
      <c r="W463" s="40"/>
      <c r="X463" s="40"/>
      <c r="Y463" s="40"/>
      <c r="Z463" s="40"/>
      <c r="AA463" s="40"/>
      <c r="AB463" s="40"/>
      <c r="AC463" s="40"/>
      <c r="AD463" s="40"/>
      <c r="AE463" s="40"/>
      <c r="AT463" s="19" t="s">
        <v>151</v>
      </c>
      <c r="AU463" s="19" t="s">
        <v>149</v>
      </c>
    </row>
    <row r="464" s="2" customFormat="1">
      <c r="A464" s="40"/>
      <c r="B464" s="41"/>
      <c r="C464" s="42"/>
      <c r="D464" s="224" t="s">
        <v>153</v>
      </c>
      <c r="E464" s="42"/>
      <c r="F464" s="225" t="s">
        <v>759</v>
      </c>
      <c r="G464" s="42"/>
      <c r="H464" s="42"/>
      <c r="I464" s="221"/>
      <c r="J464" s="42"/>
      <c r="K464" s="42"/>
      <c r="L464" s="46"/>
      <c r="M464" s="222"/>
      <c r="N464" s="223"/>
      <c r="O464" s="86"/>
      <c r="P464" s="86"/>
      <c r="Q464" s="86"/>
      <c r="R464" s="86"/>
      <c r="S464" s="86"/>
      <c r="T464" s="87"/>
      <c r="U464" s="40"/>
      <c r="V464" s="40"/>
      <c r="W464" s="40"/>
      <c r="X464" s="40"/>
      <c r="Y464" s="40"/>
      <c r="Z464" s="40"/>
      <c r="AA464" s="40"/>
      <c r="AB464" s="40"/>
      <c r="AC464" s="40"/>
      <c r="AD464" s="40"/>
      <c r="AE464" s="40"/>
      <c r="AT464" s="19" t="s">
        <v>153</v>
      </c>
      <c r="AU464" s="19" t="s">
        <v>149</v>
      </c>
    </row>
    <row r="465" s="13" customFormat="1">
      <c r="A465" s="13"/>
      <c r="B465" s="226"/>
      <c r="C465" s="227"/>
      <c r="D465" s="219" t="s">
        <v>155</v>
      </c>
      <c r="E465" s="228" t="s">
        <v>19</v>
      </c>
      <c r="F465" s="229" t="s">
        <v>760</v>
      </c>
      <c r="G465" s="227"/>
      <c r="H465" s="230">
        <v>2</v>
      </c>
      <c r="I465" s="231"/>
      <c r="J465" s="227"/>
      <c r="K465" s="227"/>
      <c r="L465" s="232"/>
      <c r="M465" s="233"/>
      <c r="N465" s="234"/>
      <c r="O465" s="234"/>
      <c r="P465" s="234"/>
      <c r="Q465" s="234"/>
      <c r="R465" s="234"/>
      <c r="S465" s="234"/>
      <c r="T465" s="235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36" t="s">
        <v>155</v>
      </c>
      <c r="AU465" s="236" t="s">
        <v>149</v>
      </c>
      <c r="AV465" s="13" t="s">
        <v>149</v>
      </c>
      <c r="AW465" s="13" t="s">
        <v>32</v>
      </c>
      <c r="AX465" s="13" t="s">
        <v>78</v>
      </c>
      <c r="AY465" s="236" t="s">
        <v>140</v>
      </c>
    </row>
    <row r="466" s="2" customFormat="1" ht="16.5" customHeight="1">
      <c r="A466" s="40"/>
      <c r="B466" s="41"/>
      <c r="C466" s="248" t="s">
        <v>761</v>
      </c>
      <c r="D466" s="248" t="s">
        <v>215</v>
      </c>
      <c r="E466" s="249" t="s">
        <v>762</v>
      </c>
      <c r="F466" s="250" t="s">
        <v>763</v>
      </c>
      <c r="G466" s="251" t="s">
        <v>146</v>
      </c>
      <c r="H466" s="252">
        <v>1.0800000000000001</v>
      </c>
      <c r="I466" s="253"/>
      <c r="J466" s="254">
        <f>ROUND(I466*H466,2)</f>
        <v>0</v>
      </c>
      <c r="K466" s="250" t="s">
        <v>147</v>
      </c>
      <c r="L466" s="255"/>
      <c r="M466" s="256" t="s">
        <v>19</v>
      </c>
      <c r="N466" s="257" t="s">
        <v>42</v>
      </c>
      <c r="O466" s="86"/>
      <c r="P466" s="215">
        <f>O466*H466</f>
        <v>0</v>
      </c>
      <c r="Q466" s="215">
        <v>0.040280000000000003</v>
      </c>
      <c r="R466" s="215">
        <f>Q466*H466</f>
        <v>0.043502400000000004</v>
      </c>
      <c r="S466" s="215">
        <v>0</v>
      </c>
      <c r="T466" s="216">
        <f>S466*H466</f>
        <v>0</v>
      </c>
      <c r="U466" s="40"/>
      <c r="V466" s="40"/>
      <c r="W466" s="40"/>
      <c r="X466" s="40"/>
      <c r="Y466" s="40"/>
      <c r="Z466" s="40"/>
      <c r="AA466" s="40"/>
      <c r="AB466" s="40"/>
      <c r="AC466" s="40"/>
      <c r="AD466" s="40"/>
      <c r="AE466" s="40"/>
      <c r="AR466" s="217" t="s">
        <v>354</v>
      </c>
      <c r="AT466" s="217" t="s">
        <v>215</v>
      </c>
      <c r="AU466" s="217" t="s">
        <v>149</v>
      </c>
      <c r="AY466" s="19" t="s">
        <v>140</v>
      </c>
      <c r="BE466" s="218">
        <f>IF(N466="základní",J466,0)</f>
        <v>0</v>
      </c>
      <c r="BF466" s="218">
        <f>IF(N466="snížená",J466,0)</f>
        <v>0</v>
      </c>
      <c r="BG466" s="218">
        <f>IF(N466="zákl. přenesená",J466,0)</f>
        <v>0</v>
      </c>
      <c r="BH466" s="218">
        <f>IF(N466="sníž. přenesená",J466,0)</f>
        <v>0</v>
      </c>
      <c r="BI466" s="218">
        <f>IF(N466="nulová",J466,0)</f>
        <v>0</v>
      </c>
      <c r="BJ466" s="19" t="s">
        <v>149</v>
      </c>
      <c r="BK466" s="218">
        <f>ROUND(I466*H466,2)</f>
        <v>0</v>
      </c>
      <c r="BL466" s="19" t="s">
        <v>284</v>
      </c>
      <c r="BM466" s="217" t="s">
        <v>764</v>
      </c>
    </row>
    <row r="467" s="2" customFormat="1">
      <c r="A467" s="40"/>
      <c r="B467" s="41"/>
      <c r="C467" s="42"/>
      <c r="D467" s="219" t="s">
        <v>151</v>
      </c>
      <c r="E467" s="42"/>
      <c r="F467" s="220" t="s">
        <v>763</v>
      </c>
      <c r="G467" s="42"/>
      <c r="H467" s="42"/>
      <c r="I467" s="221"/>
      <c r="J467" s="42"/>
      <c r="K467" s="42"/>
      <c r="L467" s="46"/>
      <c r="M467" s="222"/>
      <c r="N467" s="223"/>
      <c r="O467" s="86"/>
      <c r="P467" s="86"/>
      <c r="Q467" s="86"/>
      <c r="R467" s="86"/>
      <c r="S467" s="86"/>
      <c r="T467" s="87"/>
      <c r="U467" s="40"/>
      <c r="V467" s="40"/>
      <c r="W467" s="40"/>
      <c r="X467" s="40"/>
      <c r="Y467" s="40"/>
      <c r="Z467" s="40"/>
      <c r="AA467" s="40"/>
      <c r="AB467" s="40"/>
      <c r="AC467" s="40"/>
      <c r="AD467" s="40"/>
      <c r="AE467" s="40"/>
      <c r="AT467" s="19" t="s">
        <v>151</v>
      </c>
      <c r="AU467" s="19" t="s">
        <v>149</v>
      </c>
    </row>
    <row r="468" s="13" customFormat="1">
      <c r="A468" s="13"/>
      <c r="B468" s="226"/>
      <c r="C468" s="227"/>
      <c r="D468" s="219" t="s">
        <v>155</v>
      </c>
      <c r="E468" s="228" t="s">
        <v>19</v>
      </c>
      <c r="F468" s="229" t="s">
        <v>765</v>
      </c>
      <c r="G468" s="227"/>
      <c r="H468" s="230">
        <v>1.0800000000000001</v>
      </c>
      <c r="I468" s="231"/>
      <c r="J468" s="227"/>
      <c r="K468" s="227"/>
      <c r="L468" s="232"/>
      <c r="M468" s="233"/>
      <c r="N468" s="234"/>
      <c r="O468" s="234"/>
      <c r="P468" s="234"/>
      <c r="Q468" s="234"/>
      <c r="R468" s="234"/>
      <c r="S468" s="234"/>
      <c r="T468" s="235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36" t="s">
        <v>155</v>
      </c>
      <c r="AU468" s="236" t="s">
        <v>149</v>
      </c>
      <c r="AV468" s="13" t="s">
        <v>149</v>
      </c>
      <c r="AW468" s="13" t="s">
        <v>32</v>
      </c>
      <c r="AX468" s="13" t="s">
        <v>78</v>
      </c>
      <c r="AY468" s="236" t="s">
        <v>140</v>
      </c>
    </row>
    <row r="469" s="2" customFormat="1" ht="16.5" customHeight="1">
      <c r="A469" s="40"/>
      <c r="B469" s="41"/>
      <c r="C469" s="206" t="s">
        <v>766</v>
      </c>
      <c r="D469" s="206" t="s">
        <v>143</v>
      </c>
      <c r="E469" s="207" t="s">
        <v>767</v>
      </c>
      <c r="F469" s="208" t="s">
        <v>768</v>
      </c>
      <c r="G469" s="209" t="s">
        <v>362</v>
      </c>
      <c r="H469" s="210">
        <v>1</v>
      </c>
      <c r="I469" s="211"/>
      <c r="J469" s="212">
        <f>ROUND(I469*H469,2)</f>
        <v>0</v>
      </c>
      <c r="K469" s="208" t="s">
        <v>147</v>
      </c>
      <c r="L469" s="46"/>
      <c r="M469" s="213" t="s">
        <v>19</v>
      </c>
      <c r="N469" s="214" t="s">
        <v>42</v>
      </c>
      <c r="O469" s="86"/>
      <c r="P469" s="215">
        <f>O469*H469</f>
        <v>0</v>
      </c>
      <c r="Q469" s="215">
        <v>0</v>
      </c>
      <c r="R469" s="215">
        <f>Q469*H469</f>
        <v>0</v>
      </c>
      <c r="S469" s="215">
        <v>0</v>
      </c>
      <c r="T469" s="216">
        <f>S469*H469</f>
        <v>0</v>
      </c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  <c r="AR469" s="217" t="s">
        <v>284</v>
      </c>
      <c r="AT469" s="217" t="s">
        <v>143</v>
      </c>
      <c r="AU469" s="217" t="s">
        <v>149</v>
      </c>
      <c r="AY469" s="19" t="s">
        <v>140</v>
      </c>
      <c r="BE469" s="218">
        <f>IF(N469="základní",J469,0)</f>
        <v>0</v>
      </c>
      <c r="BF469" s="218">
        <f>IF(N469="snížená",J469,0)</f>
        <v>0</v>
      </c>
      <c r="BG469" s="218">
        <f>IF(N469="zákl. přenesená",J469,0)</f>
        <v>0</v>
      </c>
      <c r="BH469" s="218">
        <f>IF(N469="sníž. přenesená",J469,0)</f>
        <v>0</v>
      </c>
      <c r="BI469" s="218">
        <f>IF(N469="nulová",J469,0)</f>
        <v>0</v>
      </c>
      <c r="BJ469" s="19" t="s">
        <v>149</v>
      </c>
      <c r="BK469" s="218">
        <f>ROUND(I469*H469,2)</f>
        <v>0</v>
      </c>
      <c r="BL469" s="19" t="s">
        <v>284</v>
      </c>
      <c r="BM469" s="217" t="s">
        <v>769</v>
      </c>
    </row>
    <row r="470" s="2" customFormat="1">
      <c r="A470" s="40"/>
      <c r="B470" s="41"/>
      <c r="C470" s="42"/>
      <c r="D470" s="219" t="s">
        <v>151</v>
      </c>
      <c r="E470" s="42"/>
      <c r="F470" s="220" t="s">
        <v>770</v>
      </c>
      <c r="G470" s="42"/>
      <c r="H470" s="42"/>
      <c r="I470" s="221"/>
      <c r="J470" s="42"/>
      <c r="K470" s="42"/>
      <c r="L470" s="46"/>
      <c r="M470" s="222"/>
      <c r="N470" s="223"/>
      <c r="O470" s="86"/>
      <c r="P470" s="86"/>
      <c r="Q470" s="86"/>
      <c r="R470" s="86"/>
      <c r="S470" s="86"/>
      <c r="T470" s="87"/>
      <c r="U470" s="40"/>
      <c r="V470" s="40"/>
      <c r="W470" s="40"/>
      <c r="X470" s="40"/>
      <c r="Y470" s="40"/>
      <c r="Z470" s="40"/>
      <c r="AA470" s="40"/>
      <c r="AB470" s="40"/>
      <c r="AC470" s="40"/>
      <c r="AD470" s="40"/>
      <c r="AE470" s="40"/>
      <c r="AT470" s="19" t="s">
        <v>151</v>
      </c>
      <c r="AU470" s="19" t="s">
        <v>149</v>
      </c>
    </row>
    <row r="471" s="2" customFormat="1">
      <c r="A471" s="40"/>
      <c r="B471" s="41"/>
      <c r="C471" s="42"/>
      <c r="D471" s="224" t="s">
        <v>153</v>
      </c>
      <c r="E471" s="42"/>
      <c r="F471" s="225" t="s">
        <v>771</v>
      </c>
      <c r="G471" s="42"/>
      <c r="H471" s="42"/>
      <c r="I471" s="221"/>
      <c r="J471" s="42"/>
      <c r="K471" s="42"/>
      <c r="L471" s="46"/>
      <c r="M471" s="222"/>
      <c r="N471" s="223"/>
      <c r="O471" s="86"/>
      <c r="P471" s="86"/>
      <c r="Q471" s="86"/>
      <c r="R471" s="86"/>
      <c r="S471" s="86"/>
      <c r="T471" s="87"/>
      <c r="U471" s="40"/>
      <c r="V471" s="40"/>
      <c r="W471" s="40"/>
      <c r="X471" s="40"/>
      <c r="Y471" s="40"/>
      <c r="Z471" s="40"/>
      <c r="AA471" s="40"/>
      <c r="AB471" s="40"/>
      <c r="AC471" s="40"/>
      <c r="AD471" s="40"/>
      <c r="AE471" s="40"/>
      <c r="AT471" s="19" t="s">
        <v>153</v>
      </c>
      <c r="AU471" s="19" t="s">
        <v>149</v>
      </c>
    </row>
    <row r="472" s="2" customFormat="1" ht="24.15" customHeight="1">
      <c r="A472" s="40"/>
      <c r="B472" s="41"/>
      <c r="C472" s="248" t="s">
        <v>772</v>
      </c>
      <c r="D472" s="248" t="s">
        <v>215</v>
      </c>
      <c r="E472" s="249" t="s">
        <v>773</v>
      </c>
      <c r="F472" s="250" t="s">
        <v>774</v>
      </c>
      <c r="G472" s="251" t="s">
        <v>362</v>
      </c>
      <c r="H472" s="252">
        <v>1</v>
      </c>
      <c r="I472" s="253"/>
      <c r="J472" s="254">
        <f>ROUND(I472*H472,2)</f>
        <v>0</v>
      </c>
      <c r="K472" s="250" t="s">
        <v>147</v>
      </c>
      <c r="L472" s="255"/>
      <c r="M472" s="256" t="s">
        <v>19</v>
      </c>
      <c r="N472" s="257" t="s">
        <v>42</v>
      </c>
      <c r="O472" s="86"/>
      <c r="P472" s="215">
        <f>O472*H472</f>
        <v>0</v>
      </c>
      <c r="Q472" s="215">
        <v>0.070800000000000002</v>
      </c>
      <c r="R472" s="215">
        <f>Q472*H472</f>
        <v>0.070800000000000002</v>
      </c>
      <c r="S472" s="215">
        <v>0</v>
      </c>
      <c r="T472" s="216">
        <f>S472*H472</f>
        <v>0</v>
      </c>
      <c r="U472" s="40"/>
      <c r="V472" s="40"/>
      <c r="W472" s="40"/>
      <c r="X472" s="40"/>
      <c r="Y472" s="40"/>
      <c r="Z472" s="40"/>
      <c r="AA472" s="40"/>
      <c r="AB472" s="40"/>
      <c r="AC472" s="40"/>
      <c r="AD472" s="40"/>
      <c r="AE472" s="40"/>
      <c r="AR472" s="217" t="s">
        <v>354</v>
      </c>
      <c r="AT472" s="217" t="s">
        <v>215</v>
      </c>
      <c r="AU472" s="217" t="s">
        <v>149</v>
      </c>
      <c r="AY472" s="19" t="s">
        <v>140</v>
      </c>
      <c r="BE472" s="218">
        <f>IF(N472="základní",J472,0)</f>
        <v>0</v>
      </c>
      <c r="BF472" s="218">
        <f>IF(N472="snížená",J472,0)</f>
        <v>0</v>
      </c>
      <c r="BG472" s="218">
        <f>IF(N472="zákl. přenesená",J472,0)</f>
        <v>0</v>
      </c>
      <c r="BH472" s="218">
        <f>IF(N472="sníž. přenesená",J472,0)</f>
        <v>0</v>
      </c>
      <c r="BI472" s="218">
        <f>IF(N472="nulová",J472,0)</f>
        <v>0</v>
      </c>
      <c r="BJ472" s="19" t="s">
        <v>149</v>
      </c>
      <c r="BK472" s="218">
        <f>ROUND(I472*H472,2)</f>
        <v>0</v>
      </c>
      <c r="BL472" s="19" t="s">
        <v>284</v>
      </c>
      <c r="BM472" s="217" t="s">
        <v>775</v>
      </c>
    </row>
    <row r="473" s="2" customFormat="1">
      <c r="A473" s="40"/>
      <c r="B473" s="41"/>
      <c r="C473" s="42"/>
      <c r="D473" s="219" t="s">
        <v>151</v>
      </c>
      <c r="E473" s="42"/>
      <c r="F473" s="220" t="s">
        <v>774</v>
      </c>
      <c r="G473" s="42"/>
      <c r="H473" s="42"/>
      <c r="I473" s="221"/>
      <c r="J473" s="42"/>
      <c r="K473" s="42"/>
      <c r="L473" s="46"/>
      <c r="M473" s="222"/>
      <c r="N473" s="223"/>
      <c r="O473" s="86"/>
      <c r="P473" s="86"/>
      <c r="Q473" s="86"/>
      <c r="R473" s="86"/>
      <c r="S473" s="86"/>
      <c r="T473" s="87"/>
      <c r="U473" s="40"/>
      <c r="V473" s="40"/>
      <c r="W473" s="40"/>
      <c r="X473" s="40"/>
      <c r="Y473" s="40"/>
      <c r="Z473" s="40"/>
      <c r="AA473" s="40"/>
      <c r="AB473" s="40"/>
      <c r="AC473" s="40"/>
      <c r="AD473" s="40"/>
      <c r="AE473" s="40"/>
      <c r="AT473" s="19" t="s">
        <v>151</v>
      </c>
      <c r="AU473" s="19" t="s">
        <v>149</v>
      </c>
    </row>
    <row r="474" s="2" customFormat="1" ht="16.5" customHeight="1">
      <c r="A474" s="40"/>
      <c r="B474" s="41"/>
      <c r="C474" s="206" t="s">
        <v>776</v>
      </c>
      <c r="D474" s="206" t="s">
        <v>143</v>
      </c>
      <c r="E474" s="207" t="s">
        <v>777</v>
      </c>
      <c r="F474" s="208" t="s">
        <v>778</v>
      </c>
      <c r="G474" s="209" t="s">
        <v>362</v>
      </c>
      <c r="H474" s="210">
        <v>7</v>
      </c>
      <c r="I474" s="211"/>
      <c r="J474" s="212">
        <f>ROUND(I474*H474,2)</f>
        <v>0</v>
      </c>
      <c r="K474" s="208" t="s">
        <v>147</v>
      </c>
      <c r="L474" s="46"/>
      <c r="M474" s="213" t="s">
        <v>19</v>
      </c>
      <c r="N474" s="214" t="s">
        <v>42</v>
      </c>
      <c r="O474" s="86"/>
      <c r="P474" s="215">
        <f>O474*H474</f>
        <v>0</v>
      </c>
      <c r="Q474" s="215">
        <v>0</v>
      </c>
      <c r="R474" s="215">
        <f>Q474*H474</f>
        <v>0</v>
      </c>
      <c r="S474" s="215">
        <v>0</v>
      </c>
      <c r="T474" s="216">
        <f>S474*H474</f>
        <v>0</v>
      </c>
      <c r="U474" s="40"/>
      <c r="V474" s="40"/>
      <c r="W474" s="40"/>
      <c r="X474" s="40"/>
      <c r="Y474" s="40"/>
      <c r="Z474" s="40"/>
      <c r="AA474" s="40"/>
      <c r="AB474" s="40"/>
      <c r="AC474" s="40"/>
      <c r="AD474" s="40"/>
      <c r="AE474" s="40"/>
      <c r="AR474" s="217" t="s">
        <v>284</v>
      </c>
      <c r="AT474" s="217" t="s">
        <v>143</v>
      </c>
      <c r="AU474" s="217" t="s">
        <v>149</v>
      </c>
      <c r="AY474" s="19" t="s">
        <v>140</v>
      </c>
      <c r="BE474" s="218">
        <f>IF(N474="základní",J474,0)</f>
        <v>0</v>
      </c>
      <c r="BF474" s="218">
        <f>IF(N474="snížená",J474,0)</f>
        <v>0</v>
      </c>
      <c r="BG474" s="218">
        <f>IF(N474="zákl. přenesená",J474,0)</f>
        <v>0</v>
      </c>
      <c r="BH474" s="218">
        <f>IF(N474="sníž. přenesená",J474,0)</f>
        <v>0</v>
      </c>
      <c r="BI474" s="218">
        <f>IF(N474="nulová",J474,0)</f>
        <v>0</v>
      </c>
      <c r="BJ474" s="19" t="s">
        <v>149</v>
      </c>
      <c r="BK474" s="218">
        <f>ROUND(I474*H474,2)</f>
        <v>0</v>
      </c>
      <c r="BL474" s="19" t="s">
        <v>284</v>
      </c>
      <c r="BM474" s="217" t="s">
        <v>779</v>
      </c>
    </row>
    <row r="475" s="2" customFormat="1">
      <c r="A475" s="40"/>
      <c r="B475" s="41"/>
      <c r="C475" s="42"/>
      <c r="D475" s="219" t="s">
        <v>151</v>
      </c>
      <c r="E475" s="42"/>
      <c r="F475" s="220" t="s">
        <v>780</v>
      </c>
      <c r="G475" s="42"/>
      <c r="H475" s="42"/>
      <c r="I475" s="221"/>
      <c r="J475" s="42"/>
      <c r="K475" s="42"/>
      <c r="L475" s="46"/>
      <c r="M475" s="222"/>
      <c r="N475" s="223"/>
      <c r="O475" s="86"/>
      <c r="P475" s="86"/>
      <c r="Q475" s="86"/>
      <c r="R475" s="86"/>
      <c r="S475" s="86"/>
      <c r="T475" s="87"/>
      <c r="U475" s="40"/>
      <c r="V475" s="40"/>
      <c r="W475" s="40"/>
      <c r="X475" s="40"/>
      <c r="Y475" s="40"/>
      <c r="Z475" s="40"/>
      <c r="AA475" s="40"/>
      <c r="AB475" s="40"/>
      <c r="AC475" s="40"/>
      <c r="AD475" s="40"/>
      <c r="AE475" s="40"/>
      <c r="AT475" s="19" t="s">
        <v>151</v>
      </c>
      <c r="AU475" s="19" t="s">
        <v>149</v>
      </c>
    </row>
    <row r="476" s="2" customFormat="1">
      <c r="A476" s="40"/>
      <c r="B476" s="41"/>
      <c r="C476" s="42"/>
      <c r="D476" s="224" t="s">
        <v>153</v>
      </c>
      <c r="E476" s="42"/>
      <c r="F476" s="225" t="s">
        <v>781</v>
      </c>
      <c r="G476" s="42"/>
      <c r="H476" s="42"/>
      <c r="I476" s="221"/>
      <c r="J476" s="42"/>
      <c r="K476" s="42"/>
      <c r="L476" s="46"/>
      <c r="M476" s="222"/>
      <c r="N476" s="223"/>
      <c r="O476" s="86"/>
      <c r="P476" s="86"/>
      <c r="Q476" s="86"/>
      <c r="R476" s="86"/>
      <c r="S476" s="86"/>
      <c r="T476" s="87"/>
      <c r="U476" s="40"/>
      <c r="V476" s="40"/>
      <c r="W476" s="40"/>
      <c r="X476" s="40"/>
      <c r="Y476" s="40"/>
      <c r="Z476" s="40"/>
      <c r="AA476" s="40"/>
      <c r="AB476" s="40"/>
      <c r="AC476" s="40"/>
      <c r="AD476" s="40"/>
      <c r="AE476" s="40"/>
      <c r="AT476" s="19" t="s">
        <v>153</v>
      </c>
      <c r="AU476" s="19" t="s">
        <v>149</v>
      </c>
    </row>
    <row r="477" s="2" customFormat="1" ht="16.5" customHeight="1">
      <c r="A477" s="40"/>
      <c r="B477" s="41"/>
      <c r="C477" s="248" t="s">
        <v>782</v>
      </c>
      <c r="D477" s="248" t="s">
        <v>215</v>
      </c>
      <c r="E477" s="249" t="s">
        <v>783</v>
      </c>
      <c r="F477" s="250" t="s">
        <v>784</v>
      </c>
      <c r="G477" s="251" t="s">
        <v>362</v>
      </c>
      <c r="H477" s="252">
        <v>4</v>
      </c>
      <c r="I477" s="253"/>
      <c r="J477" s="254">
        <f>ROUND(I477*H477,2)</f>
        <v>0</v>
      </c>
      <c r="K477" s="250" t="s">
        <v>147</v>
      </c>
      <c r="L477" s="255"/>
      <c r="M477" s="256" t="s">
        <v>19</v>
      </c>
      <c r="N477" s="257" t="s">
        <v>42</v>
      </c>
      <c r="O477" s="86"/>
      <c r="P477" s="215">
        <f>O477*H477</f>
        <v>0</v>
      </c>
      <c r="Q477" s="215">
        <v>0.02</v>
      </c>
      <c r="R477" s="215">
        <f>Q477*H477</f>
        <v>0.080000000000000002</v>
      </c>
      <c r="S477" s="215">
        <v>0</v>
      </c>
      <c r="T477" s="216">
        <f>S477*H477</f>
        <v>0</v>
      </c>
      <c r="U477" s="40"/>
      <c r="V477" s="40"/>
      <c r="W477" s="40"/>
      <c r="X477" s="40"/>
      <c r="Y477" s="40"/>
      <c r="Z477" s="40"/>
      <c r="AA477" s="40"/>
      <c r="AB477" s="40"/>
      <c r="AC477" s="40"/>
      <c r="AD477" s="40"/>
      <c r="AE477" s="40"/>
      <c r="AR477" s="217" t="s">
        <v>354</v>
      </c>
      <c r="AT477" s="217" t="s">
        <v>215</v>
      </c>
      <c r="AU477" s="217" t="s">
        <v>149</v>
      </c>
      <c r="AY477" s="19" t="s">
        <v>140</v>
      </c>
      <c r="BE477" s="218">
        <f>IF(N477="základní",J477,0)</f>
        <v>0</v>
      </c>
      <c r="BF477" s="218">
        <f>IF(N477="snížená",J477,0)</f>
        <v>0</v>
      </c>
      <c r="BG477" s="218">
        <f>IF(N477="zákl. přenesená",J477,0)</f>
        <v>0</v>
      </c>
      <c r="BH477" s="218">
        <f>IF(N477="sníž. přenesená",J477,0)</f>
        <v>0</v>
      </c>
      <c r="BI477" s="218">
        <f>IF(N477="nulová",J477,0)</f>
        <v>0</v>
      </c>
      <c r="BJ477" s="19" t="s">
        <v>149</v>
      </c>
      <c r="BK477" s="218">
        <f>ROUND(I477*H477,2)</f>
        <v>0</v>
      </c>
      <c r="BL477" s="19" t="s">
        <v>284</v>
      </c>
      <c r="BM477" s="217" t="s">
        <v>785</v>
      </c>
    </row>
    <row r="478" s="2" customFormat="1">
      <c r="A478" s="40"/>
      <c r="B478" s="41"/>
      <c r="C478" s="42"/>
      <c r="D478" s="219" t="s">
        <v>151</v>
      </c>
      <c r="E478" s="42"/>
      <c r="F478" s="220" t="s">
        <v>784</v>
      </c>
      <c r="G478" s="42"/>
      <c r="H478" s="42"/>
      <c r="I478" s="221"/>
      <c r="J478" s="42"/>
      <c r="K478" s="42"/>
      <c r="L478" s="46"/>
      <c r="M478" s="222"/>
      <c r="N478" s="223"/>
      <c r="O478" s="86"/>
      <c r="P478" s="86"/>
      <c r="Q478" s="86"/>
      <c r="R478" s="86"/>
      <c r="S478" s="86"/>
      <c r="T478" s="87"/>
      <c r="U478" s="40"/>
      <c r="V478" s="40"/>
      <c r="W478" s="40"/>
      <c r="X478" s="40"/>
      <c r="Y478" s="40"/>
      <c r="Z478" s="40"/>
      <c r="AA478" s="40"/>
      <c r="AB478" s="40"/>
      <c r="AC478" s="40"/>
      <c r="AD478" s="40"/>
      <c r="AE478" s="40"/>
      <c r="AT478" s="19" t="s">
        <v>151</v>
      </c>
      <c r="AU478" s="19" t="s">
        <v>149</v>
      </c>
    </row>
    <row r="479" s="2" customFormat="1" ht="16.5" customHeight="1">
      <c r="A479" s="40"/>
      <c r="B479" s="41"/>
      <c r="C479" s="248" t="s">
        <v>786</v>
      </c>
      <c r="D479" s="248" t="s">
        <v>215</v>
      </c>
      <c r="E479" s="249" t="s">
        <v>787</v>
      </c>
      <c r="F479" s="250" t="s">
        <v>788</v>
      </c>
      <c r="G479" s="251" t="s">
        <v>362</v>
      </c>
      <c r="H479" s="252">
        <v>3</v>
      </c>
      <c r="I479" s="253"/>
      <c r="J479" s="254">
        <f>ROUND(I479*H479,2)</f>
        <v>0</v>
      </c>
      <c r="K479" s="250" t="s">
        <v>147</v>
      </c>
      <c r="L479" s="255"/>
      <c r="M479" s="256" t="s">
        <v>19</v>
      </c>
      <c r="N479" s="257" t="s">
        <v>42</v>
      </c>
      <c r="O479" s="86"/>
      <c r="P479" s="215">
        <f>O479*H479</f>
        <v>0</v>
      </c>
      <c r="Q479" s="215">
        <v>0.012999999999999999</v>
      </c>
      <c r="R479" s="215">
        <f>Q479*H479</f>
        <v>0.039</v>
      </c>
      <c r="S479" s="215">
        <v>0</v>
      </c>
      <c r="T479" s="216">
        <f>S479*H479</f>
        <v>0</v>
      </c>
      <c r="U479" s="40"/>
      <c r="V479" s="40"/>
      <c r="W479" s="40"/>
      <c r="X479" s="40"/>
      <c r="Y479" s="40"/>
      <c r="Z479" s="40"/>
      <c r="AA479" s="40"/>
      <c r="AB479" s="40"/>
      <c r="AC479" s="40"/>
      <c r="AD479" s="40"/>
      <c r="AE479" s="40"/>
      <c r="AR479" s="217" t="s">
        <v>354</v>
      </c>
      <c r="AT479" s="217" t="s">
        <v>215</v>
      </c>
      <c r="AU479" s="217" t="s">
        <v>149</v>
      </c>
      <c r="AY479" s="19" t="s">
        <v>140</v>
      </c>
      <c r="BE479" s="218">
        <f>IF(N479="základní",J479,0)</f>
        <v>0</v>
      </c>
      <c r="BF479" s="218">
        <f>IF(N479="snížená",J479,0)</f>
        <v>0</v>
      </c>
      <c r="BG479" s="218">
        <f>IF(N479="zákl. přenesená",J479,0)</f>
        <v>0</v>
      </c>
      <c r="BH479" s="218">
        <f>IF(N479="sníž. přenesená",J479,0)</f>
        <v>0</v>
      </c>
      <c r="BI479" s="218">
        <f>IF(N479="nulová",J479,0)</f>
        <v>0</v>
      </c>
      <c r="BJ479" s="19" t="s">
        <v>149</v>
      </c>
      <c r="BK479" s="218">
        <f>ROUND(I479*H479,2)</f>
        <v>0</v>
      </c>
      <c r="BL479" s="19" t="s">
        <v>284</v>
      </c>
      <c r="BM479" s="217" t="s">
        <v>789</v>
      </c>
    </row>
    <row r="480" s="2" customFormat="1">
      <c r="A480" s="40"/>
      <c r="B480" s="41"/>
      <c r="C480" s="42"/>
      <c r="D480" s="219" t="s">
        <v>151</v>
      </c>
      <c r="E480" s="42"/>
      <c r="F480" s="220" t="s">
        <v>788</v>
      </c>
      <c r="G480" s="42"/>
      <c r="H480" s="42"/>
      <c r="I480" s="221"/>
      <c r="J480" s="42"/>
      <c r="K480" s="42"/>
      <c r="L480" s="46"/>
      <c r="M480" s="222"/>
      <c r="N480" s="223"/>
      <c r="O480" s="86"/>
      <c r="P480" s="86"/>
      <c r="Q480" s="86"/>
      <c r="R480" s="86"/>
      <c r="S480" s="86"/>
      <c r="T480" s="87"/>
      <c r="U480" s="40"/>
      <c r="V480" s="40"/>
      <c r="W480" s="40"/>
      <c r="X480" s="40"/>
      <c r="Y480" s="40"/>
      <c r="Z480" s="40"/>
      <c r="AA480" s="40"/>
      <c r="AB480" s="40"/>
      <c r="AC480" s="40"/>
      <c r="AD480" s="40"/>
      <c r="AE480" s="40"/>
      <c r="AT480" s="19" t="s">
        <v>151</v>
      </c>
      <c r="AU480" s="19" t="s">
        <v>149</v>
      </c>
    </row>
    <row r="481" s="2" customFormat="1" ht="16.5" customHeight="1">
      <c r="A481" s="40"/>
      <c r="B481" s="41"/>
      <c r="C481" s="206" t="s">
        <v>790</v>
      </c>
      <c r="D481" s="206" t="s">
        <v>143</v>
      </c>
      <c r="E481" s="207" t="s">
        <v>791</v>
      </c>
      <c r="F481" s="208" t="s">
        <v>792</v>
      </c>
      <c r="G481" s="209" t="s">
        <v>209</v>
      </c>
      <c r="H481" s="210">
        <v>9.3000000000000007</v>
      </c>
      <c r="I481" s="211"/>
      <c r="J481" s="212">
        <f>ROUND(I481*H481,2)</f>
        <v>0</v>
      </c>
      <c r="K481" s="208" t="s">
        <v>147</v>
      </c>
      <c r="L481" s="46"/>
      <c r="M481" s="213" t="s">
        <v>19</v>
      </c>
      <c r="N481" s="214" t="s">
        <v>42</v>
      </c>
      <c r="O481" s="86"/>
      <c r="P481" s="215">
        <f>O481*H481</f>
        <v>0</v>
      </c>
      <c r="Q481" s="215">
        <v>0</v>
      </c>
      <c r="R481" s="215">
        <f>Q481*H481</f>
        <v>0</v>
      </c>
      <c r="S481" s="215">
        <v>0.002</v>
      </c>
      <c r="T481" s="216">
        <f>S481*H481</f>
        <v>0.018600000000000002</v>
      </c>
      <c r="U481" s="40"/>
      <c r="V481" s="40"/>
      <c r="W481" s="40"/>
      <c r="X481" s="40"/>
      <c r="Y481" s="40"/>
      <c r="Z481" s="40"/>
      <c r="AA481" s="40"/>
      <c r="AB481" s="40"/>
      <c r="AC481" s="40"/>
      <c r="AD481" s="40"/>
      <c r="AE481" s="40"/>
      <c r="AR481" s="217" t="s">
        <v>284</v>
      </c>
      <c r="AT481" s="217" t="s">
        <v>143</v>
      </c>
      <c r="AU481" s="217" t="s">
        <v>149</v>
      </c>
      <c r="AY481" s="19" t="s">
        <v>140</v>
      </c>
      <c r="BE481" s="218">
        <f>IF(N481="základní",J481,0)</f>
        <v>0</v>
      </c>
      <c r="BF481" s="218">
        <f>IF(N481="snížená",J481,0)</f>
        <v>0</v>
      </c>
      <c r="BG481" s="218">
        <f>IF(N481="zákl. přenesená",J481,0)</f>
        <v>0</v>
      </c>
      <c r="BH481" s="218">
        <f>IF(N481="sníž. přenesená",J481,0)</f>
        <v>0</v>
      </c>
      <c r="BI481" s="218">
        <f>IF(N481="nulová",J481,0)</f>
        <v>0</v>
      </c>
      <c r="BJ481" s="19" t="s">
        <v>149</v>
      </c>
      <c r="BK481" s="218">
        <f>ROUND(I481*H481,2)</f>
        <v>0</v>
      </c>
      <c r="BL481" s="19" t="s">
        <v>284</v>
      </c>
      <c r="BM481" s="217" t="s">
        <v>793</v>
      </c>
    </row>
    <row r="482" s="2" customFormat="1">
      <c r="A482" s="40"/>
      <c r="B482" s="41"/>
      <c r="C482" s="42"/>
      <c r="D482" s="219" t="s">
        <v>151</v>
      </c>
      <c r="E482" s="42"/>
      <c r="F482" s="220" t="s">
        <v>794</v>
      </c>
      <c r="G482" s="42"/>
      <c r="H482" s="42"/>
      <c r="I482" s="221"/>
      <c r="J482" s="42"/>
      <c r="K482" s="42"/>
      <c r="L482" s="46"/>
      <c r="M482" s="222"/>
      <c r="N482" s="223"/>
      <c r="O482" s="86"/>
      <c r="P482" s="86"/>
      <c r="Q482" s="86"/>
      <c r="R482" s="86"/>
      <c r="S482" s="86"/>
      <c r="T482" s="87"/>
      <c r="U482" s="40"/>
      <c r="V482" s="40"/>
      <c r="W482" s="40"/>
      <c r="X482" s="40"/>
      <c r="Y482" s="40"/>
      <c r="Z482" s="40"/>
      <c r="AA482" s="40"/>
      <c r="AB482" s="40"/>
      <c r="AC482" s="40"/>
      <c r="AD482" s="40"/>
      <c r="AE482" s="40"/>
      <c r="AT482" s="19" t="s">
        <v>151</v>
      </c>
      <c r="AU482" s="19" t="s">
        <v>149</v>
      </c>
    </row>
    <row r="483" s="2" customFormat="1">
      <c r="A483" s="40"/>
      <c r="B483" s="41"/>
      <c r="C483" s="42"/>
      <c r="D483" s="224" t="s">
        <v>153</v>
      </c>
      <c r="E483" s="42"/>
      <c r="F483" s="225" t="s">
        <v>795</v>
      </c>
      <c r="G483" s="42"/>
      <c r="H483" s="42"/>
      <c r="I483" s="221"/>
      <c r="J483" s="42"/>
      <c r="K483" s="42"/>
      <c r="L483" s="46"/>
      <c r="M483" s="222"/>
      <c r="N483" s="223"/>
      <c r="O483" s="86"/>
      <c r="P483" s="86"/>
      <c r="Q483" s="86"/>
      <c r="R483" s="86"/>
      <c r="S483" s="86"/>
      <c r="T483" s="87"/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  <c r="AT483" s="19" t="s">
        <v>153</v>
      </c>
      <c r="AU483" s="19" t="s">
        <v>149</v>
      </c>
    </row>
    <row r="484" s="13" customFormat="1">
      <c r="A484" s="13"/>
      <c r="B484" s="226"/>
      <c r="C484" s="227"/>
      <c r="D484" s="219" t="s">
        <v>155</v>
      </c>
      <c r="E484" s="228" t="s">
        <v>19</v>
      </c>
      <c r="F484" s="229" t="s">
        <v>796</v>
      </c>
      <c r="G484" s="227"/>
      <c r="H484" s="230">
        <v>9.3000000000000007</v>
      </c>
      <c r="I484" s="231"/>
      <c r="J484" s="227"/>
      <c r="K484" s="227"/>
      <c r="L484" s="232"/>
      <c r="M484" s="233"/>
      <c r="N484" s="234"/>
      <c r="O484" s="234"/>
      <c r="P484" s="234"/>
      <c r="Q484" s="234"/>
      <c r="R484" s="234"/>
      <c r="S484" s="234"/>
      <c r="T484" s="235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36" t="s">
        <v>155</v>
      </c>
      <c r="AU484" s="236" t="s">
        <v>149</v>
      </c>
      <c r="AV484" s="13" t="s">
        <v>149</v>
      </c>
      <c r="AW484" s="13" t="s">
        <v>32</v>
      </c>
      <c r="AX484" s="13" t="s">
        <v>78</v>
      </c>
      <c r="AY484" s="236" t="s">
        <v>140</v>
      </c>
    </row>
    <row r="485" s="2" customFormat="1" ht="16.5" customHeight="1">
      <c r="A485" s="40"/>
      <c r="B485" s="41"/>
      <c r="C485" s="206" t="s">
        <v>797</v>
      </c>
      <c r="D485" s="206" t="s">
        <v>143</v>
      </c>
      <c r="E485" s="207" t="s">
        <v>798</v>
      </c>
      <c r="F485" s="208" t="s">
        <v>799</v>
      </c>
      <c r="G485" s="209" t="s">
        <v>362</v>
      </c>
      <c r="H485" s="210">
        <v>7</v>
      </c>
      <c r="I485" s="211"/>
      <c r="J485" s="212">
        <f>ROUND(I485*H485,2)</f>
        <v>0</v>
      </c>
      <c r="K485" s="208" t="s">
        <v>147</v>
      </c>
      <c r="L485" s="46"/>
      <c r="M485" s="213" t="s">
        <v>19</v>
      </c>
      <c r="N485" s="214" t="s">
        <v>42</v>
      </c>
      <c r="O485" s="86"/>
      <c r="P485" s="215">
        <f>O485*H485</f>
        <v>0</v>
      </c>
      <c r="Q485" s="215">
        <v>0</v>
      </c>
      <c r="R485" s="215">
        <f>Q485*H485</f>
        <v>0</v>
      </c>
      <c r="S485" s="215">
        <v>0.024</v>
      </c>
      <c r="T485" s="216">
        <f>S485*H485</f>
        <v>0.16800000000000001</v>
      </c>
      <c r="U485" s="40"/>
      <c r="V485" s="40"/>
      <c r="W485" s="40"/>
      <c r="X485" s="40"/>
      <c r="Y485" s="40"/>
      <c r="Z485" s="40"/>
      <c r="AA485" s="40"/>
      <c r="AB485" s="40"/>
      <c r="AC485" s="40"/>
      <c r="AD485" s="40"/>
      <c r="AE485" s="40"/>
      <c r="AR485" s="217" t="s">
        <v>284</v>
      </c>
      <c r="AT485" s="217" t="s">
        <v>143</v>
      </c>
      <c r="AU485" s="217" t="s">
        <v>149</v>
      </c>
      <c r="AY485" s="19" t="s">
        <v>140</v>
      </c>
      <c r="BE485" s="218">
        <f>IF(N485="základní",J485,0)</f>
        <v>0</v>
      </c>
      <c r="BF485" s="218">
        <f>IF(N485="snížená",J485,0)</f>
        <v>0</v>
      </c>
      <c r="BG485" s="218">
        <f>IF(N485="zákl. přenesená",J485,0)</f>
        <v>0</v>
      </c>
      <c r="BH485" s="218">
        <f>IF(N485="sníž. přenesená",J485,0)</f>
        <v>0</v>
      </c>
      <c r="BI485" s="218">
        <f>IF(N485="nulová",J485,0)</f>
        <v>0</v>
      </c>
      <c r="BJ485" s="19" t="s">
        <v>149</v>
      </c>
      <c r="BK485" s="218">
        <f>ROUND(I485*H485,2)</f>
        <v>0</v>
      </c>
      <c r="BL485" s="19" t="s">
        <v>284</v>
      </c>
      <c r="BM485" s="217" t="s">
        <v>800</v>
      </c>
    </row>
    <row r="486" s="2" customFormat="1">
      <c r="A486" s="40"/>
      <c r="B486" s="41"/>
      <c r="C486" s="42"/>
      <c r="D486" s="219" t="s">
        <v>151</v>
      </c>
      <c r="E486" s="42"/>
      <c r="F486" s="220" t="s">
        <v>801</v>
      </c>
      <c r="G486" s="42"/>
      <c r="H486" s="42"/>
      <c r="I486" s="221"/>
      <c r="J486" s="42"/>
      <c r="K486" s="42"/>
      <c r="L486" s="46"/>
      <c r="M486" s="222"/>
      <c r="N486" s="223"/>
      <c r="O486" s="86"/>
      <c r="P486" s="86"/>
      <c r="Q486" s="86"/>
      <c r="R486" s="86"/>
      <c r="S486" s="86"/>
      <c r="T486" s="87"/>
      <c r="U486" s="40"/>
      <c r="V486" s="40"/>
      <c r="W486" s="40"/>
      <c r="X486" s="40"/>
      <c r="Y486" s="40"/>
      <c r="Z486" s="40"/>
      <c r="AA486" s="40"/>
      <c r="AB486" s="40"/>
      <c r="AC486" s="40"/>
      <c r="AD486" s="40"/>
      <c r="AE486" s="40"/>
      <c r="AT486" s="19" t="s">
        <v>151</v>
      </c>
      <c r="AU486" s="19" t="s">
        <v>149</v>
      </c>
    </row>
    <row r="487" s="2" customFormat="1">
      <c r="A487" s="40"/>
      <c r="B487" s="41"/>
      <c r="C487" s="42"/>
      <c r="D487" s="224" t="s">
        <v>153</v>
      </c>
      <c r="E487" s="42"/>
      <c r="F487" s="225" t="s">
        <v>802</v>
      </c>
      <c r="G487" s="42"/>
      <c r="H487" s="42"/>
      <c r="I487" s="221"/>
      <c r="J487" s="42"/>
      <c r="K487" s="42"/>
      <c r="L487" s="46"/>
      <c r="M487" s="222"/>
      <c r="N487" s="223"/>
      <c r="O487" s="86"/>
      <c r="P487" s="86"/>
      <c r="Q487" s="86"/>
      <c r="R487" s="86"/>
      <c r="S487" s="86"/>
      <c r="T487" s="87"/>
      <c r="U487" s="40"/>
      <c r="V487" s="40"/>
      <c r="W487" s="40"/>
      <c r="X487" s="40"/>
      <c r="Y487" s="40"/>
      <c r="Z487" s="40"/>
      <c r="AA487" s="40"/>
      <c r="AB487" s="40"/>
      <c r="AC487" s="40"/>
      <c r="AD487" s="40"/>
      <c r="AE487" s="40"/>
      <c r="AT487" s="19" t="s">
        <v>153</v>
      </c>
      <c r="AU487" s="19" t="s">
        <v>149</v>
      </c>
    </row>
    <row r="488" s="2" customFormat="1" ht="16.5" customHeight="1">
      <c r="A488" s="40"/>
      <c r="B488" s="41"/>
      <c r="C488" s="206" t="s">
        <v>803</v>
      </c>
      <c r="D488" s="206" t="s">
        <v>143</v>
      </c>
      <c r="E488" s="207" t="s">
        <v>804</v>
      </c>
      <c r="F488" s="208" t="s">
        <v>805</v>
      </c>
      <c r="G488" s="209" t="s">
        <v>209</v>
      </c>
      <c r="H488" s="210">
        <v>9.3000000000000007</v>
      </c>
      <c r="I488" s="211"/>
      <c r="J488" s="212">
        <f>ROUND(I488*H488,2)</f>
        <v>0</v>
      </c>
      <c r="K488" s="208" t="s">
        <v>147</v>
      </c>
      <c r="L488" s="46"/>
      <c r="M488" s="213" t="s">
        <v>19</v>
      </c>
      <c r="N488" s="214" t="s">
        <v>42</v>
      </c>
      <c r="O488" s="86"/>
      <c r="P488" s="215">
        <f>O488*H488</f>
        <v>0</v>
      </c>
      <c r="Q488" s="215">
        <v>0</v>
      </c>
      <c r="R488" s="215">
        <f>Q488*H488</f>
        <v>0</v>
      </c>
      <c r="S488" s="215">
        <v>0</v>
      </c>
      <c r="T488" s="216">
        <f>S488*H488</f>
        <v>0</v>
      </c>
      <c r="U488" s="40"/>
      <c r="V488" s="40"/>
      <c r="W488" s="40"/>
      <c r="X488" s="40"/>
      <c r="Y488" s="40"/>
      <c r="Z488" s="40"/>
      <c r="AA488" s="40"/>
      <c r="AB488" s="40"/>
      <c r="AC488" s="40"/>
      <c r="AD488" s="40"/>
      <c r="AE488" s="40"/>
      <c r="AR488" s="217" t="s">
        <v>284</v>
      </c>
      <c r="AT488" s="217" t="s">
        <v>143</v>
      </c>
      <c r="AU488" s="217" t="s">
        <v>149</v>
      </c>
      <c r="AY488" s="19" t="s">
        <v>140</v>
      </c>
      <c r="BE488" s="218">
        <f>IF(N488="základní",J488,0)</f>
        <v>0</v>
      </c>
      <c r="BF488" s="218">
        <f>IF(N488="snížená",J488,0)</f>
        <v>0</v>
      </c>
      <c r="BG488" s="218">
        <f>IF(N488="zákl. přenesená",J488,0)</f>
        <v>0</v>
      </c>
      <c r="BH488" s="218">
        <f>IF(N488="sníž. přenesená",J488,0)</f>
        <v>0</v>
      </c>
      <c r="BI488" s="218">
        <f>IF(N488="nulová",J488,0)</f>
        <v>0</v>
      </c>
      <c r="BJ488" s="19" t="s">
        <v>149</v>
      </c>
      <c r="BK488" s="218">
        <f>ROUND(I488*H488,2)</f>
        <v>0</v>
      </c>
      <c r="BL488" s="19" t="s">
        <v>284</v>
      </c>
      <c r="BM488" s="217" t="s">
        <v>806</v>
      </c>
    </row>
    <row r="489" s="2" customFormat="1">
      <c r="A489" s="40"/>
      <c r="B489" s="41"/>
      <c r="C489" s="42"/>
      <c r="D489" s="219" t="s">
        <v>151</v>
      </c>
      <c r="E489" s="42"/>
      <c r="F489" s="220" t="s">
        <v>807</v>
      </c>
      <c r="G489" s="42"/>
      <c r="H489" s="42"/>
      <c r="I489" s="221"/>
      <c r="J489" s="42"/>
      <c r="K489" s="42"/>
      <c r="L489" s="46"/>
      <c r="M489" s="222"/>
      <c r="N489" s="223"/>
      <c r="O489" s="86"/>
      <c r="P489" s="86"/>
      <c r="Q489" s="86"/>
      <c r="R489" s="86"/>
      <c r="S489" s="86"/>
      <c r="T489" s="87"/>
      <c r="U489" s="40"/>
      <c r="V489" s="40"/>
      <c r="W489" s="40"/>
      <c r="X489" s="40"/>
      <c r="Y489" s="40"/>
      <c r="Z489" s="40"/>
      <c r="AA489" s="40"/>
      <c r="AB489" s="40"/>
      <c r="AC489" s="40"/>
      <c r="AD489" s="40"/>
      <c r="AE489" s="40"/>
      <c r="AT489" s="19" t="s">
        <v>151</v>
      </c>
      <c r="AU489" s="19" t="s">
        <v>149</v>
      </c>
    </row>
    <row r="490" s="2" customFormat="1">
      <c r="A490" s="40"/>
      <c r="B490" s="41"/>
      <c r="C490" s="42"/>
      <c r="D490" s="224" t="s">
        <v>153</v>
      </c>
      <c r="E490" s="42"/>
      <c r="F490" s="225" t="s">
        <v>808</v>
      </c>
      <c r="G490" s="42"/>
      <c r="H490" s="42"/>
      <c r="I490" s="221"/>
      <c r="J490" s="42"/>
      <c r="K490" s="42"/>
      <c r="L490" s="46"/>
      <c r="M490" s="222"/>
      <c r="N490" s="223"/>
      <c r="O490" s="86"/>
      <c r="P490" s="86"/>
      <c r="Q490" s="86"/>
      <c r="R490" s="86"/>
      <c r="S490" s="86"/>
      <c r="T490" s="87"/>
      <c r="U490" s="40"/>
      <c r="V490" s="40"/>
      <c r="W490" s="40"/>
      <c r="X490" s="40"/>
      <c r="Y490" s="40"/>
      <c r="Z490" s="40"/>
      <c r="AA490" s="40"/>
      <c r="AB490" s="40"/>
      <c r="AC490" s="40"/>
      <c r="AD490" s="40"/>
      <c r="AE490" s="40"/>
      <c r="AT490" s="19" t="s">
        <v>153</v>
      </c>
      <c r="AU490" s="19" t="s">
        <v>149</v>
      </c>
    </row>
    <row r="491" s="13" customFormat="1">
      <c r="A491" s="13"/>
      <c r="B491" s="226"/>
      <c r="C491" s="227"/>
      <c r="D491" s="219" t="s">
        <v>155</v>
      </c>
      <c r="E491" s="228" t="s">
        <v>19</v>
      </c>
      <c r="F491" s="229" t="s">
        <v>796</v>
      </c>
      <c r="G491" s="227"/>
      <c r="H491" s="230">
        <v>9.3000000000000007</v>
      </c>
      <c r="I491" s="231"/>
      <c r="J491" s="227"/>
      <c r="K491" s="227"/>
      <c r="L491" s="232"/>
      <c r="M491" s="233"/>
      <c r="N491" s="234"/>
      <c r="O491" s="234"/>
      <c r="P491" s="234"/>
      <c r="Q491" s="234"/>
      <c r="R491" s="234"/>
      <c r="S491" s="234"/>
      <c r="T491" s="235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36" t="s">
        <v>155</v>
      </c>
      <c r="AU491" s="236" t="s">
        <v>149</v>
      </c>
      <c r="AV491" s="13" t="s">
        <v>149</v>
      </c>
      <c r="AW491" s="13" t="s">
        <v>32</v>
      </c>
      <c r="AX491" s="13" t="s">
        <v>78</v>
      </c>
      <c r="AY491" s="236" t="s">
        <v>140</v>
      </c>
    </row>
    <row r="492" s="2" customFormat="1" ht="16.5" customHeight="1">
      <c r="A492" s="40"/>
      <c r="B492" s="41"/>
      <c r="C492" s="248" t="s">
        <v>809</v>
      </c>
      <c r="D492" s="248" t="s">
        <v>215</v>
      </c>
      <c r="E492" s="249" t="s">
        <v>810</v>
      </c>
      <c r="F492" s="250" t="s">
        <v>811</v>
      </c>
      <c r="G492" s="251" t="s">
        <v>209</v>
      </c>
      <c r="H492" s="252">
        <v>9.3000000000000007</v>
      </c>
      <c r="I492" s="253"/>
      <c r="J492" s="254">
        <f>ROUND(I492*H492,2)</f>
        <v>0</v>
      </c>
      <c r="K492" s="250" t="s">
        <v>147</v>
      </c>
      <c r="L492" s="255"/>
      <c r="M492" s="256" t="s">
        <v>19</v>
      </c>
      <c r="N492" s="257" t="s">
        <v>42</v>
      </c>
      <c r="O492" s="86"/>
      <c r="P492" s="215">
        <f>O492*H492</f>
        <v>0</v>
      </c>
      <c r="Q492" s="215">
        <v>0.0030000000000000001</v>
      </c>
      <c r="R492" s="215">
        <f>Q492*H492</f>
        <v>0.027900000000000001</v>
      </c>
      <c r="S492" s="215">
        <v>0</v>
      </c>
      <c r="T492" s="216">
        <f>S492*H492</f>
        <v>0</v>
      </c>
      <c r="U492" s="40"/>
      <c r="V492" s="40"/>
      <c r="W492" s="40"/>
      <c r="X492" s="40"/>
      <c r="Y492" s="40"/>
      <c r="Z492" s="40"/>
      <c r="AA492" s="40"/>
      <c r="AB492" s="40"/>
      <c r="AC492" s="40"/>
      <c r="AD492" s="40"/>
      <c r="AE492" s="40"/>
      <c r="AR492" s="217" t="s">
        <v>354</v>
      </c>
      <c r="AT492" s="217" t="s">
        <v>215</v>
      </c>
      <c r="AU492" s="217" t="s">
        <v>149</v>
      </c>
      <c r="AY492" s="19" t="s">
        <v>140</v>
      </c>
      <c r="BE492" s="218">
        <f>IF(N492="základní",J492,0)</f>
        <v>0</v>
      </c>
      <c r="BF492" s="218">
        <f>IF(N492="snížená",J492,0)</f>
        <v>0</v>
      </c>
      <c r="BG492" s="218">
        <f>IF(N492="zákl. přenesená",J492,0)</f>
        <v>0</v>
      </c>
      <c r="BH492" s="218">
        <f>IF(N492="sníž. přenesená",J492,0)</f>
        <v>0</v>
      </c>
      <c r="BI492" s="218">
        <f>IF(N492="nulová",J492,0)</f>
        <v>0</v>
      </c>
      <c r="BJ492" s="19" t="s">
        <v>149</v>
      </c>
      <c r="BK492" s="218">
        <f>ROUND(I492*H492,2)</f>
        <v>0</v>
      </c>
      <c r="BL492" s="19" t="s">
        <v>284</v>
      </c>
      <c r="BM492" s="217" t="s">
        <v>812</v>
      </c>
    </row>
    <row r="493" s="2" customFormat="1">
      <c r="A493" s="40"/>
      <c r="B493" s="41"/>
      <c r="C493" s="42"/>
      <c r="D493" s="219" t="s">
        <v>151</v>
      </c>
      <c r="E493" s="42"/>
      <c r="F493" s="220" t="s">
        <v>811</v>
      </c>
      <c r="G493" s="42"/>
      <c r="H493" s="42"/>
      <c r="I493" s="221"/>
      <c r="J493" s="42"/>
      <c r="K493" s="42"/>
      <c r="L493" s="46"/>
      <c r="M493" s="222"/>
      <c r="N493" s="223"/>
      <c r="O493" s="86"/>
      <c r="P493" s="86"/>
      <c r="Q493" s="86"/>
      <c r="R493" s="86"/>
      <c r="S493" s="86"/>
      <c r="T493" s="87"/>
      <c r="U493" s="40"/>
      <c r="V493" s="40"/>
      <c r="W493" s="40"/>
      <c r="X493" s="40"/>
      <c r="Y493" s="40"/>
      <c r="Z493" s="40"/>
      <c r="AA493" s="40"/>
      <c r="AB493" s="40"/>
      <c r="AC493" s="40"/>
      <c r="AD493" s="40"/>
      <c r="AE493" s="40"/>
      <c r="AT493" s="19" t="s">
        <v>151</v>
      </c>
      <c r="AU493" s="19" t="s">
        <v>149</v>
      </c>
    </row>
    <row r="494" s="2" customFormat="1" ht="16.5" customHeight="1">
      <c r="A494" s="40"/>
      <c r="B494" s="41"/>
      <c r="C494" s="206" t="s">
        <v>813</v>
      </c>
      <c r="D494" s="206" t="s">
        <v>143</v>
      </c>
      <c r="E494" s="207" t="s">
        <v>814</v>
      </c>
      <c r="F494" s="208" t="s">
        <v>815</v>
      </c>
      <c r="G494" s="209" t="s">
        <v>362</v>
      </c>
      <c r="H494" s="210">
        <v>4</v>
      </c>
      <c r="I494" s="211"/>
      <c r="J494" s="212">
        <f>ROUND(I494*H494,2)</f>
        <v>0</v>
      </c>
      <c r="K494" s="208" t="s">
        <v>147</v>
      </c>
      <c r="L494" s="46"/>
      <c r="M494" s="213" t="s">
        <v>19</v>
      </c>
      <c r="N494" s="214" t="s">
        <v>42</v>
      </c>
      <c r="O494" s="86"/>
      <c r="P494" s="215">
        <f>O494*H494</f>
        <v>0</v>
      </c>
      <c r="Q494" s="215">
        <v>0</v>
      </c>
      <c r="R494" s="215">
        <f>Q494*H494</f>
        <v>0</v>
      </c>
      <c r="S494" s="215">
        <v>0</v>
      </c>
      <c r="T494" s="216">
        <f>S494*H494</f>
        <v>0</v>
      </c>
      <c r="U494" s="40"/>
      <c r="V494" s="40"/>
      <c r="W494" s="40"/>
      <c r="X494" s="40"/>
      <c r="Y494" s="40"/>
      <c r="Z494" s="40"/>
      <c r="AA494" s="40"/>
      <c r="AB494" s="40"/>
      <c r="AC494" s="40"/>
      <c r="AD494" s="40"/>
      <c r="AE494" s="40"/>
      <c r="AR494" s="217" t="s">
        <v>284</v>
      </c>
      <c r="AT494" s="217" t="s">
        <v>143</v>
      </c>
      <c r="AU494" s="217" t="s">
        <v>149</v>
      </c>
      <c r="AY494" s="19" t="s">
        <v>140</v>
      </c>
      <c r="BE494" s="218">
        <f>IF(N494="základní",J494,0)</f>
        <v>0</v>
      </c>
      <c r="BF494" s="218">
        <f>IF(N494="snížená",J494,0)</f>
        <v>0</v>
      </c>
      <c r="BG494" s="218">
        <f>IF(N494="zákl. přenesená",J494,0)</f>
        <v>0</v>
      </c>
      <c r="BH494" s="218">
        <f>IF(N494="sníž. přenesená",J494,0)</f>
        <v>0</v>
      </c>
      <c r="BI494" s="218">
        <f>IF(N494="nulová",J494,0)</f>
        <v>0</v>
      </c>
      <c r="BJ494" s="19" t="s">
        <v>149</v>
      </c>
      <c r="BK494" s="218">
        <f>ROUND(I494*H494,2)</f>
        <v>0</v>
      </c>
      <c r="BL494" s="19" t="s">
        <v>284</v>
      </c>
      <c r="BM494" s="217" t="s">
        <v>816</v>
      </c>
    </row>
    <row r="495" s="2" customFormat="1">
      <c r="A495" s="40"/>
      <c r="B495" s="41"/>
      <c r="C495" s="42"/>
      <c r="D495" s="219" t="s">
        <v>151</v>
      </c>
      <c r="E495" s="42"/>
      <c r="F495" s="220" t="s">
        <v>817</v>
      </c>
      <c r="G495" s="42"/>
      <c r="H495" s="42"/>
      <c r="I495" s="221"/>
      <c r="J495" s="42"/>
      <c r="K495" s="42"/>
      <c r="L495" s="46"/>
      <c r="M495" s="222"/>
      <c r="N495" s="223"/>
      <c r="O495" s="86"/>
      <c r="P495" s="86"/>
      <c r="Q495" s="86"/>
      <c r="R495" s="86"/>
      <c r="S495" s="86"/>
      <c r="T495" s="87"/>
      <c r="U495" s="40"/>
      <c r="V495" s="40"/>
      <c r="W495" s="40"/>
      <c r="X495" s="40"/>
      <c r="Y495" s="40"/>
      <c r="Z495" s="40"/>
      <c r="AA495" s="40"/>
      <c r="AB495" s="40"/>
      <c r="AC495" s="40"/>
      <c r="AD495" s="40"/>
      <c r="AE495" s="40"/>
      <c r="AT495" s="19" t="s">
        <v>151</v>
      </c>
      <c r="AU495" s="19" t="s">
        <v>149</v>
      </c>
    </row>
    <row r="496" s="2" customFormat="1">
      <c r="A496" s="40"/>
      <c r="B496" s="41"/>
      <c r="C496" s="42"/>
      <c r="D496" s="224" t="s">
        <v>153</v>
      </c>
      <c r="E496" s="42"/>
      <c r="F496" s="225" t="s">
        <v>818</v>
      </c>
      <c r="G496" s="42"/>
      <c r="H496" s="42"/>
      <c r="I496" s="221"/>
      <c r="J496" s="42"/>
      <c r="K496" s="42"/>
      <c r="L496" s="46"/>
      <c r="M496" s="222"/>
      <c r="N496" s="223"/>
      <c r="O496" s="86"/>
      <c r="P496" s="86"/>
      <c r="Q496" s="86"/>
      <c r="R496" s="86"/>
      <c r="S496" s="86"/>
      <c r="T496" s="87"/>
      <c r="U496" s="40"/>
      <c r="V496" s="40"/>
      <c r="W496" s="40"/>
      <c r="X496" s="40"/>
      <c r="Y496" s="40"/>
      <c r="Z496" s="40"/>
      <c r="AA496" s="40"/>
      <c r="AB496" s="40"/>
      <c r="AC496" s="40"/>
      <c r="AD496" s="40"/>
      <c r="AE496" s="40"/>
      <c r="AT496" s="19" t="s">
        <v>153</v>
      </c>
      <c r="AU496" s="19" t="s">
        <v>149</v>
      </c>
    </row>
    <row r="497" s="2" customFormat="1" ht="16.5" customHeight="1">
      <c r="A497" s="40"/>
      <c r="B497" s="41"/>
      <c r="C497" s="206" t="s">
        <v>819</v>
      </c>
      <c r="D497" s="206" t="s">
        <v>143</v>
      </c>
      <c r="E497" s="207" t="s">
        <v>820</v>
      </c>
      <c r="F497" s="208" t="s">
        <v>821</v>
      </c>
      <c r="G497" s="209" t="s">
        <v>362</v>
      </c>
      <c r="H497" s="210">
        <v>1</v>
      </c>
      <c r="I497" s="211"/>
      <c r="J497" s="212">
        <f>ROUND(I497*H497,2)</f>
        <v>0</v>
      </c>
      <c r="K497" s="208" t="s">
        <v>147</v>
      </c>
      <c r="L497" s="46"/>
      <c r="M497" s="213" t="s">
        <v>19</v>
      </c>
      <c r="N497" s="214" t="s">
        <v>42</v>
      </c>
      <c r="O497" s="86"/>
      <c r="P497" s="215">
        <f>O497*H497</f>
        <v>0</v>
      </c>
      <c r="Q497" s="215">
        <v>0</v>
      </c>
      <c r="R497" s="215">
        <f>Q497*H497</f>
        <v>0</v>
      </c>
      <c r="S497" s="215">
        <v>0</v>
      </c>
      <c r="T497" s="216">
        <f>S497*H497</f>
        <v>0</v>
      </c>
      <c r="U497" s="40"/>
      <c r="V497" s="40"/>
      <c r="W497" s="40"/>
      <c r="X497" s="40"/>
      <c r="Y497" s="40"/>
      <c r="Z497" s="40"/>
      <c r="AA497" s="40"/>
      <c r="AB497" s="40"/>
      <c r="AC497" s="40"/>
      <c r="AD497" s="40"/>
      <c r="AE497" s="40"/>
      <c r="AR497" s="217" t="s">
        <v>284</v>
      </c>
      <c r="AT497" s="217" t="s">
        <v>143</v>
      </c>
      <c r="AU497" s="217" t="s">
        <v>149</v>
      </c>
      <c r="AY497" s="19" t="s">
        <v>140</v>
      </c>
      <c r="BE497" s="218">
        <f>IF(N497="základní",J497,0)</f>
        <v>0</v>
      </c>
      <c r="BF497" s="218">
        <f>IF(N497="snížená",J497,0)</f>
        <v>0</v>
      </c>
      <c r="BG497" s="218">
        <f>IF(N497="zákl. přenesená",J497,0)</f>
        <v>0</v>
      </c>
      <c r="BH497" s="218">
        <f>IF(N497="sníž. přenesená",J497,0)</f>
        <v>0</v>
      </c>
      <c r="BI497" s="218">
        <f>IF(N497="nulová",J497,0)</f>
        <v>0</v>
      </c>
      <c r="BJ497" s="19" t="s">
        <v>149</v>
      </c>
      <c r="BK497" s="218">
        <f>ROUND(I497*H497,2)</f>
        <v>0</v>
      </c>
      <c r="BL497" s="19" t="s">
        <v>284</v>
      </c>
      <c r="BM497" s="217" t="s">
        <v>822</v>
      </c>
    </row>
    <row r="498" s="2" customFormat="1">
      <c r="A498" s="40"/>
      <c r="B498" s="41"/>
      <c r="C498" s="42"/>
      <c r="D498" s="219" t="s">
        <v>151</v>
      </c>
      <c r="E498" s="42"/>
      <c r="F498" s="220" t="s">
        <v>823</v>
      </c>
      <c r="G498" s="42"/>
      <c r="H498" s="42"/>
      <c r="I498" s="221"/>
      <c r="J498" s="42"/>
      <c r="K498" s="42"/>
      <c r="L498" s="46"/>
      <c r="M498" s="222"/>
      <c r="N498" s="223"/>
      <c r="O498" s="86"/>
      <c r="P498" s="86"/>
      <c r="Q498" s="86"/>
      <c r="R498" s="86"/>
      <c r="S498" s="86"/>
      <c r="T498" s="87"/>
      <c r="U498" s="40"/>
      <c r="V498" s="40"/>
      <c r="W498" s="40"/>
      <c r="X498" s="40"/>
      <c r="Y498" s="40"/>
      <c r="Z498" s="40"/>
      <c r="AA498" s="40"/>
      <c r="AB498" s="40"/>
      <c r="AC498" s="40"/>
      <c r="AD498" s="40"/>
      <c r="AE498" s="40"/>
      <c r="AT498" s="19" t="s">
        <v>151</v>
      </c>
      <c r="AU498" s="19" t="s">
        <v>149</v>
      </c>
    </row>
    <row r="499" s="2" customFormat="1">
      <c r="A499" s="40"/>
      <c r="B499" s="41"/>
      <c r="C499" s="42"/>
      <c r="D499" s="224" t="s">
        <v>153</v>
      </c>
      <c r="E499" s="42"/>
      <c r="F499" s="225" t="s">
        <v>824</v>
      </c>
      <c r="G499" s="42"/>
      <c r="H499" s="42"/>
      <c r="I499" s="221"/>
      <c r="J499" s="42"/>
      <c r="K499" s="42"/>
      <c r="L499" s="46"/>
      <c r="M499" s="222"/>
      <c r="N499" s="223"/>
      <c r="O499" s="86"/>
      <c r="P499" s="86"/>
      <c r="Q499" s="86"/>
      <c r="R499" s="86"/>
      <c r="S499" s="86"/>
      <c r="T499" s="87"/>
      <c r="U499" s="40"/>
      <c r="V499" s="40"/>
      <c r="W499" s="40"/>
      <c r="X499" s="40"/>
      <c r="Y499" s="40"/>
      <c r="Z499" s="40"/>
      <c r="AA499" s="40"/>
      <c r="AB499" s="40"/>
      <c r="AC499" s="40"/>
      <c r="AD499" s="40"/>
      <c r="AE499" s="40"/>
      <c r="AT499" s="19" t="s">
        <v>153</v>
      </c>
      <c r="AU499" s="19" t="s">
        <v>149</v>
      </c>
    </row>
    <row r="500" s="2" customFormat="1" ht="16.5" customHeight="1">
      <c r="A500" s="40"/>
      <c r="B500" s="41"/>
      <c r="C500" s="206" t="s">
        <v>825</v>
      </c>
      <c r="D500" s="206" t="s">
        <v>143</v>
      </c>
      <c r="E500" s="207" t="s">
        <v>826</v>
      </c>
      <c r="F500" s="208" t="s">
        <v>827</v>
      </c>
      <c r="G500" s="209" t="s">
        <v>362</v>
      </c>
      <c r="H500" s="210">
        <v>4</v>
      </c>
      <c r="I500" s="211"/>
      <c r="J500" s="212">
        <f>ROUND(I500*H500,2)</f>
        <v>0</v>
      </c>
      <c r="K500" s="208" t="s">
        <v>147</v>
      </c>
      <c r="L500" s="46"/>
      <c r="M500" s="213" t="s">
        <v>19</v>
      </c>
      <c r="N500" s="214" t="s">
        <v>42</v>
      </c>
      <c r="O500" s="86"/>
      <c r="P500" s="215">
        <f>O500*H500</f>
        <v>0</v>
      </c>
      <c r="Q500" s="215">
        <v>0</v>
      </c>
      <c r="R500" s="215">
        <f>Q500*H500</f>
        <v>0</v>
      </c>
      <c r="S500" s="215">
        <v>0</v>
      </c>
      <c r="T500" s="216">
        <f>S500*H500</f>
        <v>0</v>
      </c>
      <c r="U500" s="40"/>
      <c r="V500" s="40"/>
      <c r="W500" s="40"/>
      <c r="X500" s="40"/>
      <c r="Y500" s="40"/>
      <c r="Z500" s="40"/>
      <c r="AA500" s="40"/>
      <c r="AB500" s="40"/>
      <c r="AC500" s="40"/>
      <c r="AD500" s="40"/>
      <c r="AE500" s="40"/>
      <c r="AR500" s="217" t="s">
        <v>284</v>
      </c>
      <c r="AT500" s="217" t="s">
        <v>143</v>
      </c>
      <c r="AU500" s="217" t="s">
        <v>149</v>
      </c>
      <c r="AY500" s="19" t="s">
        <v>140</v>
      </c>
      <c r="BE500" s="218">
        <f>IF(N500="základní",J500,0)</f>
        <v>0</v>
      </c>
      <c r="BF500" s="218">
        <f>IF(N500="snížená",J500,0)</f>
        <v>0</v>
      </c>
      <c r="BG500" s="218">
        <f>IF(N500="zákl. přenesená",J500,0)</f>
        <v>0</v>
      </c>
      <c r="BH500" s="218">
        <f>IF(N500="sníž. přenesená",J500,0)</f>
        <v>0</v>
      </c>
      <c r="BI500" s="218">
        <f>IF(N500="nulová",J500,0)</f>
        <v>0</v>
      </c>
      <c r="BJ500" s="19" t="s">
        <v>149</v>
      </c>
      <c r="BK500" s="218">
        <f>ROUND(I500*H500,2)</f>
        <v>0</v>
      </c>
      <c r="BL500" s="19" t="s">
        <v>284</v>
      </c>
      <c r="BM500" s="217" t="s">
        <v>828</v>
      </c>
    </row>
    <row r="501" s="2" customFormat="1">
      <c r="A501" s="40"/>
      <c r="B501" s="41"/>
      <c r="C501" s="42"/>
      <c r="D501" s="219" t="s">
        <v>151</v>
      </c>
      <c r="E501" s="42"/>
      <c r="F501" s="220" t="s">
        <v>829</v>
      </c>
      <c r="G501" s="42"/>
      <c r="H501" s="42"/>
      <c r="I501" s="221"/>
      <c r="J501" s="42"/>
      <c r="K501" s="42"/>
      <c r="L501" s="46"/>
      <c r="M501" s="222"/>
      <c r="N501" s="223"/>
      <c r="O501" s="86"/>
      <c r="P501" s="86"/>
      <c r="Q501" s="86"/>
      <c r="R501" s="86"/>
      <c r="S501" s="86"/>
      <c r="T501" s="87"/>
      <c r="U501" s="40"/>
      <c r="V501" s="40"/>
      <c r="W501" s="40"/>
      <c r="X501" s="40"/>
      <c r="Y501" s="40"/>
      <c r="Z501" s="40"/>
      <c r="AA501" s="40"/>
      <c r="AB501" s="40"/>
      <c r="AC501" s="40"/>
      <c r="AD501" s="40"/>
      <c r="AE501" s="40"/>
      <c r="AT501" s="19" t="s">
        <v>151</v>
      </c>
      <c r="AU501" s="19" t="s">
        <v>149</v>
      </c>
    </row>
    <row r="502" s="2" customFormat="1">
      <c r="A502" s="40"/>
      <c r="B502" s="41"/>
      <c r="C502" s="42"/>
      <c r="D502" s="224" t="s">
        <v>153</v>
      </c>
      <c r="E502" s="42"/>
      <c r="F502" s="225" t="s">
        <v>830</v>
      </c>
      <c r="G502" s="42"/>
      <c r="H502" s="42"/>
      <c r="I502" s="221"/>
      <c r="J502" s="42"/>
      <c r="K502" s="42"/>
      <c r="L502" s="46"/>
      <c r="M502" s="222"/>
      <c r="N502" s="223"/>
      <c r="O502" s="86"/>
      <c r="P502" s="86"/>
      <c r="Q502" s="86"/>
      <c r="R502" s="86"/>
      <c r="S502" s="86"/>
      <c r="T502" s="87"/>
      <c r="U502" s="40"/>
      <c r="V502" s="40"/>
      <c r="W502" s="40"/>
      <c r="X502" s="40"/>
      <c r="Y502" s="40"/>
      <c r="Z502" s="40"/>
      <c r="AA502" s="40"/>
      <c r="AB502" s="40"/>
      <c r="AC502" s="40"/>
      <c r="AD502" s="40"/>
      <c r="AE502" s="40"/>
      <c r="AT502" s="19" t="s">
        <v>153</v>
      </c>
      <c r="AU502" s="19" t="s">
        <v>149</v>
      </c>
    </row>
    <row r="503" s="2" customFormat="1" ht="37.8" customHeight="1">
      <c r="A503" s="40"/>
      <c r="B503" s="41"/>
      <c r="C503" s="248" t="s">
        <v>831</v>
      </c>
      <c r="D503" s="248" t="s">
        <v>215</v>
      </c>
      <c r="E503" s="249" t="s">
        <v>832</v>
      </c>
      <c r="F503" s="250" t="s">
        <v>833</v>
      </c>
      <c r="G503" s="251" t="s">
        <v>834</v>
      </c>
      <c r="H503" s="252">
        <v>1</v>
      </c>
      <c r="I503" s="253"/>
      <c r="J503" s="254">
        <f>ROUND(I503*H503,2)</f>
        <v>0</v>
      </c>
      <c r="K503" s="250" t="s">
        <v>19</v>
      </c>
      <c r="L503" s="255"/>
      <c r="M503" s="256" t="s">
        <v>19</v>
      </c>
      <c r="N503" s="257" t="s">
        <v>42</v>
      </c>
      <c r="O503" s="86"/>
      <c r="P503" s="215">
        <f>O503*H503</f>
        <v>0</v>
      </c>
      <c r="Q503" s="215">
        <v>0</v>
      </c>
      <c r="R503" s="215">
        <f>Q503*H503</f>
        <v>0</v>
      </c>
      <c r="S503" s="215">
        <v>0</v>
      </c>
      <c r="T503" s="216">
        <f>S503*H503</f>
        <v>0</v>
      </c>
      <c r="U503" s="40"/>
      <c r="V503" s="40"/>
      <c r="W503" s="40"/>
      <c r="X503" s="40"/>
      <c r="Y503" s="40"/>
      <c r="Z503" s="40"/>
      <c r="AA503" s="40"/>
      <c r="AB503" s="40"/>
      <c r="AC503" s="40"/>
      <c r="AD503" s="40"/>
      <c r="AE503" s="40"/>
      <c r="AR503" s="217" t="s">
        <v>354</v>
      </c>
      <c r="AT503" s="217" t="s">
        <v>215</v>
      </c>
      <c r="AU503" s="217" t="s">
        <v>149</v>
      </c>
      <c r="AY503" s="19" t="s">
        <v>140</v>
      </c>
      <c r="BE503" s="218">
        <f>IF(N503="základní",J503,0)</f>
        <v>0</v>
      </c>
      <c r="BF503" s="218">
        <f>IF(N503="snížená",J503,0)</f>
        <v>0</v>
      </c>
      <c r="BG503" s="218">
        <f>IF(N503="zákl. přenesená",J503,0)</f>
        <v>0</v>
      </c>
      <c r="BH503" s="218">
        <f>IF(N503="sníž. přenesená",J503,0)</f>
        <v>0</v>
      </c>
      <c r="BI503" s="218">
        <f>IF(N503="nulová",J503,0)</f>
        <v>0</v>
      </c>
      <c r="BJ503" s="19" t="s">
        <v>149</v>
      </c>
      <c r="BK503" s="218">
        <f>ROUND(I503*H503,2)</f>
        <v>0</v>
      </c>
      <c r="BL503" s="19" t="s">
        <v>284</v>
      </c>
      <c r="BM503" s="217" t="s">
        <v>835</v>
      </c>
    </row>
    <row r="504" s="2" customFormat="1">
      <c r="A504" s="40"/>
      <c r="B504" s="41"/>
      <c r="C504" s="42"/>
      <c r="D504" s="219" t="s">
        <v>151</v>
      </c>
      <c r="E504" s="42"/>
      <c r="F504" s="220" t="s">
        <v>836</v>
      </c>
      <c r="G504" s="42"/>
      <c r="H504" s="42"/>
      <c r="I504" s="221"/>
      <c r="J504" s="42"/>
      <c r="K504" s="42"/>
      <c r="L504" s="46"/>
      <c r="M504" s="222"/>
      <c r="N504" s="223"/>
      <c r="O504" s="86"/>
      <c r="P504" s="86"/>
      <c r="Q504" s="86"/>
      <c r="R504" s="86"/>
      <c r="S504" s="86"/>
      <c r="T504" s="87"/>
      <c r="U504" s="40"/>
      <c r="V504" s="40"/>
      <c r="W504" s="40"/>
      <c r="X504" s="40"/>
      <c r="Y504" s="40"/>
      <c r="Z504" s="40"/>
      <c r="AA504" s="40"/>
      <c r="AB504" s="40"/>
      <c r="AC504" s="40"/>
      <c r="AD504" s="40"/>
      <c r="AE504" s="40"/>
      <c r="AT504" s="19" t="s">
        <v>151</v>
      </c>
      <c r="AU504" s="19" t="s">
        <v>149</v>
      </c>
    </row>
    <row r="505" s="2" customFormat="1" ht="16.5" customHeight="1">
      <c r="A505" s="40"/>
      <c r="B505" s="41"/>
      <c r="C505" s="248" t="s">
        <v>837</v>
      </c>
      <c r="D505" s="248" t="s">
        <v>215</v>
      </c>
      <c r="E505" s="249" t="s">
        <v>838</v>
      </c>
      <c r="F505" s="250" t="s">
        <v>839</v>
      </c>
      <c r="G505" s="251" t="s">
        <v>362</v>
      </c>
      <c r="H505" s="252">
        <v>1</v>
      </c>
      <c r="I505" s="253"/>
      <c r="J505" s="254">
        <f>ROUND(I505*H505,2)</f>
        <v>0</v>
      </c>
      <c r="K505" s="250" t="s">
        <v>147</v>
      </c>
      <c r="L505" s="255"/>
      <c r="M505" s="256" t="s">
        <v>19</v>
      </c>
      <c r="N505" s="257" t="s">
        <v>42</v>
      </c>
      <c r="O505" s="86"/>
      <c r="P505" s="215">
        <f>O505*H505</f>
        <v>0</v>
      </c>
      <c r="Q505" s="215">
        <v>0.044200000000000003</v>
      </c>
      <c r="R505" s="215">
        <f>Q505*H505</f>
        <v>0.044200000000000003</v>
      </c>
      <c r="S505" s="215">
        <v>0</v>
      </c>
      <c r="T505" s="216">
        <f>S505*H505</f>
        <v>0</v>
      </c>
      <c r="U505" s="40"/>
      <c r="V505" s="40"/>
      <c r="W505" s="40"/>
      <c r="X505" s="40"/>
      <c r="Y505" s="40"/>
      <c r="Z505" s="40"/>
      <c r="AA505" s="40"/>
      <c r="AB505" s="40"/>
      <c r="AC505" s="40"/>
      <c r="AD505" s="40"/>
      <c r="AE505" s="40"/>
      <c r="AR505" s="217" t="s">
        <v>354</v>
      </c>
      <c r="AT505" s="217" t="s">
        <v>215</v>
      </c>
      <c r="AU505" s="217" t="s">
        <v>149</v>
      </c>
      <c r="AY505" s="19" t="s">
        <v>140</v>
      </c>
      <c r="BE505" s="218">
        <f>IF(N505="základní",J505,0)</f>
        <v>0</v>
      </c>
      <c r="BF505" s="218">
        <f>IF(N505="snížená",J505,0)</f>
        <v>0</v>
      </c>
      <c r="BG505" s="218">
        <f>IF(N505="zákl. přenesená",J505,0)</f>
        <v>0</v>
      </c>
      <c r="BH505" s="218">
        <f>IF(N505="sníž. přenesená",J505,0)</f>
        <v>0</v>
      </c>
      <c r="BI505" s="218">
        <f>IF(N505="nulová",J505,0)</f>
        <v>0</v>
      </c>
      <c r="BJ505" s="19" t="s">
        <v>149</v>
      </c>
      <c r="BK505" s="218">
        <f>ROUND(I505*H505,2)</f>
        <v>0</v>
      </c>
      <c r="BL505" s="19" t="s">
        <v>284</v>
      </c>
      <c r="BM505" s="217" t="s">
        <v>840</v>
      </c>
    </row>
    <row r="506" s="2" customFormat="1">
      <c r="A506" s="40"/>
      <c r="B506" s="41"/>
      <c r="C506" s="42"/>
      <c r="D506" s="219" t="s">
        <v>151</v>
      </c>
      <c r="E506" s="42"/>
      <c r="F506" s="220" t="s">
        <v>839</v>
      </c>
      <c r="G506" s="42"/>
      <c r="H506" s="42"/>
      <c r="I506" s="221"/>
      <c r="J506" s="42"/>
      <c r="K506" s="42"/>
      <c r="L506" s="46"/>
      <c r="M506" s="222"/>
      <c r="N506" s="223"/>
      <c r="O506" s="86"/>
      <c r="P506" s="86"/>
      <c r="Q506" s="86"/>
      <c r="R506" s="86"/>
      <c r="S506" s="86"/>
      <c r="T506" s="87"/>
      <c r="U506" s="40"/>
      <c r="V506" s="40"/>
      <c r="W506" s="40"/>
      <c r="X506" s="40"/>
      <c r="Y506" s="40"/>
      <c r="Z506" s="40"/>
      <c r="AA506" s="40"/>
      <c r="AB506" s="40"/>
      <c r="AC506" s="40"/>
      <c r="AD506" s="40"/>
      <c r="AE506" s="40"/>
      <c r="AT506" s="19" t="s">
        <v>151</v>
      </c>
      <c r="AU506" s="19" t="s">
        <v>149</v>
      </c>
    </row>
    <row r="507" s="2" customFormat="1" ht="16.5" customHeight="1">
      <c r="A507" s="40"/>
      <c r="B507" s="41"/>
      <c r="C507" s="206" t="s">
        <v>841</v>
      </c>
      <c r="D507" s="206" t="s">
        <v>143</v>
      </c>
      <c r="E507" s="207" t="s">
        <v>842</v>
      </c>
      <c r="F507" s="208" t="s">
        <v>843</v>
      </c>
      <c r="G507" s="209" t="s">
        <v>362</v>
      </c>
      <c r="H507" s="210">
        <v>1</v>
      </c>
      <c r="I507" s="211"/>
      <c r="J507" s="212">
        <f>ROUND(I507*H507,2)</f>
        <v>0</v>
      </c>
      <c r="K507" s="208" t="s">
        <v>147</v>
      </c>
      <c r="L507" s="46"/>
      <c r="M507" s="213" t="s">
        <v>19</v>
      </c>
      <c r="N507" s="214" t="s">
        <v>42</v>
      </c>
      <c r="O507" s="86"/>
      <c r="P507" s="215">
        <f>O507*H507</f>
        <v>0</v>
      </c>
      <c r="Q507" s="215">
        <v>0</v>
      </c>
      <c r="R507" s="215">
        <f>Q507*H507</f>
        <v>0</v>
      </c>
      <c r="S507" s="215">
        <v>0.16600000000000001</v>
      </c>
      <c r="T507" s="216">
        <f>S507*H507</f>
        <v>0.16600000000000001</v>
      </c>
      <c r="U507" s="40"/>
      <c r="V507" s="40"/>
      <c r="W507" s="40"/>
      <c r="X507" s="40"/>
      <c r="Y507" s="40"/>
      <c r="Z507" s="40"/>
      <c r="AA507" s="40"/>
      <c r="AB507" s="40"/>
      <c r="AC507" s="40"/>
      <c r="AD507" s="40"/>
      <c r="AE507" s="40"/>
      <c r="AR507" s="217" t="s">
        <v>284</v>
      </c>
      <c r="AT507" s="217" t="s">
        <v>143</v>
      </c>
      <c r="AU507" s="217" t="s">
        <v>149</v>
      </c>
      <c r="AY507" s="19" t="s">
        <v>140</v>
      </c>
      <c r="BE507" s="218">
        <f>IF(N507="základní",J507,0)</f>
        <v>0</v>
      </c>
      <c r="BF507" s="218">
        <f>IF(N507="snížená",J507,0)</f>
        <v>0</v>
      </c>
      <c r="BG507" s="218">
        <f>IF(N507="zákl. přenesená",J507,0)</f>
        <v>0</v>
      </c>
      <c r="BH507" s="218">
        <f>IF(N507="sníž. přenesená",J507,0)</f>
        <v>0</v>
      </c>
      <c r="BI507" s="218">
        <f>IF(N507="nulová",J507,0)</f>
        <v>0</v>
      </c>
      <c r="BJ507" s="19" t="s">
        <v>149</v>
      </c>
      <c r="BK507" s="218">
        <f>ROUND(I507*H507,2)</f>
        <v>0</v>
      </c>
      <c r="BL507" s="19" t="s">
        <v>284</v>
      </c>
      <c r="BM507" s="217" t="s">
        <v>844</v>
      </c>
    </row>
    <row r="508" s="2" customFormat="1">
      <c r="A508" s="40"/>
      <c r="B508" s="41"/>
      <c r="C508" s="42"/>
      <c r="D508" s="219" t="s">
        <v>151</v>
      </c>
      <c r="E508" s="42"/>
      <c r="F508" s="220" t="s">
        <v>845</v>
      </c>
      <c r="G508" s="42"/>
      <c r="H508" s="42"/>
      <c r="I508" s="221"/>
      <c r="J508" s="42"/>
      <c r="K508" s="42"/>
      <c r="L508" s="46"/>
      <c r="M508" s="222"/>
      <c r="N508" s="223"/>
      <c r="O508" s="86"/>
      <c r="P508" s="86"/>
      <c r="Q508" s="86"/>
      <c r="R508" s="86"/>
      <c r="S508" s="86"/>
      <c r="T508" s="87"/>
      <c r="U508" s="40"/>
      <c r="V508" s="40"/>
      <c r="W508" s="40"/>
      <c r="X508" s="40"/>
      <c r="Y508" s="40"/>
      <c r="Z508" s="40"/>
      <c r="AA508" s="40"/>
      <c r="AB508" s="40"/>
      <c r="AC508" s="40"/>
      <c r="AD508" s="40"/>
      <c r="AE508" s="40"/>
      <c r="AT508" s="19" t="s">
        <v>151</v>
      </c>
      <c r="AU508" s="19" t="s">
        <v>149</v>
      </c>
    </row>
    <row r="509" s="2" customFormat="1">
      <c r="A509" s="40"/>
      <c r="B509" s="41"/>
      <c r="C509" s="42"/>
      <c r="D509" s="224" t="s">
        <v>153</v>
      </c>
      <c r="E509" s="42"/>
      <c r="F509" s="225" t="s">
        <v>846</v>
      </c>
      <c r="G509" s="42"/>
      <c r="H509" s="42"/>
      <c r="I509" s="221"/>
      <c r="J509" s="42"/>
      <c r="K509" s="42"/>
      <c r="L509" s="46"/>
      <c r="M509" s="222"/>
      <c r="N509" s="223"/>
      <c r="O509" s="86"/>
      <c r="P509" s="86"/>
      <c r="Q509" s="86"/>
      <c r="R509" s="86"/>
      <c r="S509" s="86"/>
      <c r="T509" s="87"/>
      <c r="U509" s="40"/>
      <c r="V509" s="40"/>
      <c r="W509" s="40"/>
      <c r="X509" s="40"/>
      <c r="Y509" s="40"/>
      <c r="Z509" s="40"/>
      <c r="AA509" s="40"/>
      <c r="AB509" s="40"/>
      <c r="AC509" s="40"/>
      <c r="AD509" s="40"/>
      <c r="AE509" s="40"/>
      <c r="AT509" s="19" t="s">
        <v>153</v>
      </c>
      <c r="AU509" s="19" t="s">
        <v>149</v>
      </c>
    </row>
    <row r="510" s="2" customFormat="1" ht="16.5" customHeight="1">
      <c r="A510" s="40"/>
      <c r="B510" s="41"/>
      <c r="C510" s="206" t="s">
        <v>847</v>
      </c>
      <c r="D510" s="206" t="s">
        <v>143</v>
      </c>
      <c r="E510" s="207" t="s">
        <v>848</v>
      </c>
      <c r="F510" s="208" t="s">
        <v>849</v>
      </c>
      <c r="G510" s="209" t="s">
        <v>308</v>
      </c>
      <c r="H510" s="210">
        <v>0.72299999999999998</v>
      </c>
      <c r="I510" s="211"/>
      <c r="J510" s="212">
        <f>ROUND(I510*H510,2)</f>
        <v>0</v>
      </c>
      <c r="K510" s="208" t="s">
        <v>147</v>
      </c>
      <c r="L510" s="46"/>
      <c r="M510" s="213" t="s">
        <v>19</v>
      </c>
      <c r="N510" s="214" t="s">
        <v>42</v>
      </c>
      <c r="O510" s="86"/>
      <c r="P510" s="215">
        <f>O510*H510</f>
        <v>0</v>
      </c>
      <c r="Q510" s="215">
        <v>0</v>
      </c>
      <c r="R510" s="215">
        <f>Q510*H510</f>
        <v>0</v>
      </c>
      <c r="S510" s="215">
        <v>0</v>
      </c>
      <c r="T510" s="216">
        <f>S510*H510</f>
        <v>0</v>
      </c>
      <c r="U510" s="40"/>
      <c r="V510" s="40"/>
      <c r="W510" s="40"/>
      <c r="X510" s="40"/>
      <c r="Y510" s="40"/>
      <c r="Z510" s="40"/>
      <c r="AA510" s="40"/>
      <c r="AB510" s="40"/>
      <c r="AC510" s="40"/>
      <c r="AD510" s="40"/>
      <c r="AE510" s="40"/>
      <c r="AR510" s="217" t="s">
        <v>284</v>
      </c>
      <c r="AT510" s="217" t="s">
        <v>143</v>
      </c>
      <c r="AU510" s="217" t="s">
        <v>149</v>
      </c>
      <c r="AY510" s="19" t="s">
        <v>140</v>
      </c>
      <c r="BE510" s="218">
        <f>IF(N510="základní",J510,0)</f>
        <v>0</v>
      </c>
      <c r="BF510" s="218">
        <f>IF(N510="snížená",J510,0)</f>
        <v>0</v>
      </c>
      <c r="BG510" s="218">
        <f>IF(N510="zákl. přenesená",J510,0)</f>
        <v>0</v>
      </c>
      <c r="BH510" s="218">
        <f>IF(N510="sníž. přenesená",J510,0)</f>
        <v>0</v>
      </c>
      <c r="BI510" s="218">
        <f>IF(N510="nulová",J510,0)</f>
        <v>0</v>
      </c>
      <c r="BJ510" s="19" t="s">
        <v>149</v>
      </c>
      <c r="BK510" s="218">
        <f>ROUND(I510*H510,2)</f>
        <v>0</v>
      </c>
      <c r="BL510" s="19" t="s">
        <v>284</v>
      </c>
      <c r="BM510" s="217" t="s">
        <v>850</v>
      </c>
    </row>
    <row r="511" s="2" customFormat="1">
      <c r="A511" s="40"/>
      <c r="B511" s="41"/>
      <c r="C511" s="42"/>
      <c r="D511" s="219" t="s">
        <v>151</v>
      </c>
      <c r="E511" s="42"/>
      <c r="F511" s="220" t="s">
        <v>851</v>
      </c>
      <c r="G511" s="42"/>
      <c r="H511" s="42"/>
      <c r="I511" s="221"/>
      <c r="J511" s="42"/>
      <c r="K511" s="42"/>
      <c r="L511" s="46"/>
      <c r="M511" s="222"/>
      <c r="N511" s="223"/>
      <c r="O511" s="86"/>
      <c r="P511" s="86"/>
      <c r="Q511" s="86"/>
      <c r="R511" s="86"/>
      <c r="S511" s="86"/>
      <c r="T511" s="87"/>
      <c r="U511" s="40"/>
      <c r="V511" s="40"/>
      <c r="W511" s="40"/>
      <c r="X511" s="40"/>
      <c r="Y511" s="40"/>
      <c r="Z511" s="40"/>
      <c r="AA511" s="40"/>
      <c r="AB511" s="40"/>
      <c r="AC511" s="40"/>
      <c r="AD511" s="40"/>
      <c r="AE511" s="40"/>
      <c r="AT511" s="19" t="s">
        <v>151</v>
      </c>
      <c r="AU511" s="19" t="s">
        <v>149</v>
      </c>
    </row>
    <row r="512" s="2" customFormat="1">
      <c r="A512" s="40"/>
      <c r="B512" s="41"/>
      <c r="C512" s="42"/>
      <c r="D512" s="224" t="s">
        <v>153</v>
      </c>
      <c r="E512" s="42"/>
      <c r="F512" s="225" t="s">
        <v>852</v>
      </c>
      <c r="G512" s="42"/>
      <c r="H512" s="42"/>
      <c r="I512" s="221"/>
      <c r="J512" s="42"/>
      <c r="K512" s="42"/>
      <c r="L512" s="46"/>
      <c r="M512" s="222"/>
      <c r="N512" s="223"/>
      <c r="O512" s="86"/>
      <c r="P512" s="86"/>
      <c r="Q512" s="86"/>
      <c r="R512" s="86"/>
      <c r="S512" s="86"/>
      <c r="T512" s="87"/>
      <c r="U512" s="40"/>
      <c r="V512" s="40"/>
      <c r="W512" s="40"/>
      <c r="X512" s="40"/>
      <c r="Y512" s="40"/>
      <c r="Z512" s="40"/>
      <c r="AA512" s="40"/>
      <c r="AB512" s="40"/>
      <c r="AC512" s="40"/>
      <c r="AD512" s="40"/>
      <c r="AE512" s="40"/>
      <c r="AT512" s="19" t="s">
        <v>153</v>
      </c>
      <c r="AU512" s="19" t="s">
        <v>149</v>
      </c>
    </row>
    <row r="513" s="12" customFormat="1" ht="22.8" customHeight="1">
      <c r="A513" s="12"/>
      <c r="B513" s="190"/>
      <c r="C513" s="191"/>
      <c r="D513" s="192" t="s">
        <v>69</v>
      </c>
      <c r="E513" s="204" t="s">
        <v>853</v>
      </c>
      <c r="F513" s="204" t="s">
        <v>854</v>
      </c>
      <c r="G513" s="191"/>
      <c r="H513" s="191"/>
      <c r="I513" s="194"/>
      <c r="J513" s="205">
        <f>BK513</f>
        <v>0</v>
      </c>
      <c r="K513" s="191"/>
      <c r="L513" s="196"/>
      <c r="M513" s="197"/>
      <c r="N513" s="198"/>
      <c r="O513" s="198"/>
      <c r="P513" s="199">
        <f>SUM(P514:P555)</f>
        <v>0</v>
      </c>
      <c r="Q513" s="198"/>
      <c r="R513" s="199">
        <f>SUM(R514:R555)</f>
        <v>0.14730359999999995</v>
      </c>
      <c r="S513" s="198"/>
      <c r="T513" s="200">
        <f>SUM(T514:T555)</f>
        <v>0.11154799999999999</v>
      </c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R513" s="201" t="s">
        <v>149</v>
      </c>
      <c r="AT513" s="202" t="s">
        <v>69</v>
      </c>
      <c r="AU513" s="202" t="s">
        <v>78</v>
      </c>
      <c r="AY513" s="201" t="s">
        <v>140</v>
      </c>
      <c r="BK513" s="203">
        <f>SUM(BK514:BK555)</f>
        <v>0</v>
      </c>
    </row>
    <row r="514" s="2" customFormat="1" ht="16.5" customHeight="1">
      <c r="A514" s="40"/>
      <c r="B514" s="41"/>
      <c r="C514" s="206" t="s">
        <v>855</v>
      </c>
      <c r="D514" s="206" t="s">
        <v>143</v>
      </c>
      <c r="E514" s="207" t="s">
        <v>856</v>
      </c>
      <c r="F514" s="208" t="s">
        <v>857</v>
      </c>
      <c r="G514" s="209" t="s">
        <v>146</v>
      </c>
      <c r="H514" s="210">
        <v>4.4900000000000002</v>
      </c>
      <c r="I514" s="211"/>
      <c r="J514" s="212">
        <f>ROUND(I514*H514,2)</f>
        <v>0</v>
      </c>
      <c r="K514" s="208" t="s">
        <v>147</v>
      </c>
      <c r="L514" s="46"/>
      <c r="M514" s="213" t="s">
        <v>19</v>
      </c>
      <c r="N514" s="214" t="s">
        <v>42</v>
      </c>
      <c r="O514" s="86"/>
      <c r="P514" s="215">
        <f>O514*H514</f>
        <v>0</v>
      </c>
      <c r="Q514" s="215">
        <v>0</v>
      </c>
      <c r="R514" s="215">
        <f>Q514*H514</f>
        <v>0</v>
      </c>
      <c r="S514" s="215">
        <v>0</v>
      </c>
      <c r="T514" s="216">
        <f>S514*H514</f>
        <v>0</v>
      </c>
      <c r="U514" s="40"/>
      <c r="V514" s="40"/>
      <c r="W514" s="40"/>
      <c r="X514" s="40"/>
      <c r="Y514" s="40"/>
      <c r="Z514" s="40"/>
      <c r="AA514" s="40"/>
      <c r="AB514" s="40"/>
      <c r="AC514" s="40"/>
      <c r="AD514" s="40"/>
      <c r="AE514" s="40"/>
      <c r="AR514" s="217" t="s">
        <v>284</v>
      </c>
      <c r="AT514" s="217" t="s">
        <v>143</v>
      </c>
      <c r="AU514" s="217" t="s">
        <v>149</v>
      </c>
      <c r="AY514" s="19" t="s">
        <v>140</v>
      </c>
      <c r="BE514" s="218">
        <f>IF(N514="základní",J514,0)</f>
        <v>0</v>
      </c>
      <c r="BF514" s="218">
        <f>IF(N514="snížená",J514,0)</f>
        <v>0</v>
      </c>
      <c r="BG514" s="218">
        <f>IF(N514="zákl. přenesená",J514,0)</f>
        <v>0</v>
      </c>
      <c r="BH514" s="218">
        <f>IF(N514="sníž. přenesená",J514,0)</f>
        <v>0</v>
      </c>
      <c r="BI514" s="218">
        <f>IF(N514="nulová",J514,0)</f>
        <v>0</v>
      </c>
      <c r="BJ514" s="19" t="s">
        <v>149</v>
      </c>
      <c r="BK514" s="218">
        <f>ROUND(I514*H514,2)</f>
        <v>0</v>
      </c>
      <c r="BL514" s="19" t="s">
        <v>284</v>
      </c>
      <c r="BM514" s="217" t="s">
        <v>858</v>
      </c>
    </row>
    <row r="515" s="2" customFormat="1">
      <c r="A515" s="40"/>
      <c r="B515" s="41"/>
      <c r="C515" s="42"/>
      <c r="D515" s="219" t="s">
        <v>151</v>
      </c>
      <c r="E515" s="42"/>
      <c r="F515" s="220" t="s">
        <v>859</v>
      </c>
      <c r="G515" s="42"/>
      <c r="H515" s="42"/>
      <c r="I515" s="221"/>
      <c r="J515" s="42"/>
      <c r="K515" s="42"/>
      <c r="L515" s="46"/>
      <c r="M515" s="222"/>
      <c r="N515" s="223"/>
      <c r="O515" s="86"/>
      <c r="P515" s="86"/>
      <c r="Q515" s="86"/>
      <c r="R515" s="86"/>
      <c r="S515" s="86"/>
      <c r="T515" s="87"/>
      <c r="U515" s="40"/>
      <c r="V515" s="40"/>
      <c r="W515" s="40"/>
      <c r="X515" s="40"/>
      <c r="Y515" s="40"/>
      <c r="Z515" s="40"/>
      <c r="AA515" s="40"/>
      <c r="AB515" s="40"/>
      <c r="AC515" s="40"/>
      <c r="AD515" s="40"/>
      <c r="AE515" s="40"/>
      <c r="AT515" s="19" t="s">
        <v>151</v>
      </c>
      <c r="AU515" s="19" t="s">
        <v>149</v>
      </c>
    </row>
    <row r="516" s="2" customFormat="1">
      <c r="A516" s="40"/>
      <c r="B516" s="41"/>
      <c r="C516" s="42"/>
      <c r="D516" s="224" t="s">
        <v>153</v>
      </c>
      <c r="E516" s="42"/>
      <c r="F516" s="225" t="s">
        <v>860</v>
      </c>
      <c r="G516" s="42"/>
      <c r="H516" s="42"/>
      <c r="I516" s="221"/>
      <c r="J516" s="42"/>
      <c r="K516" s="42"/>
      <c r="L516" s="46"/>
      <c r="M516" s="222"/>
      <c r="N516" s="223"/>
      <c r="O516" s="86"/>
      <c r="P516" s="86"/>
      <c r="Q516" s="86"/>
      <c r="R516" s="86"/>
      <c r="S516" s="86"/>
      <c r="T516" s="87"/>
      <c r="U516" s="40"/>
      <c r="V516" s="40"/>
      <c r="W516" s="40"/>
      <c r="X516" s="40"/>
      <c r="Y516" s="40"/>
      <c r="Z516" s="40"/>
      <c r="AA516" s="40"/>
      <c r="AB516" s="40"/>
      <c r="AC516" s="40"/>
      <c r="AD516" s="40"/>
      <c r="AE516" s="40"/>
      <c r="AT516" s="19" t="s">
        <v>153</v>
      </c>
      <c r="AU516" s="19" t="s">
        <v>149</v>
      </c>
    </row>
    <row r="517" s="13" customFormat="1">
      <c r="A517" s="13"/>
      <c r="B517" s="226"/>
      <c r="C517" s="227"/>
      <c r="D517" s="219" t="s">
        <v>155</v>
      </c>
      <c r="E517" s="228" t="s">
        <v>19</v>
      </c>
      <c r="F517" s="229" t="s">
        <v>349</v>
      </c>
      <c r="G517" s="227"/>
      <c r="H517" s="230">
        <v>1.3300000000000001</v>
      </c>
      <c r="I517" s="231"/>
      <c r="J517" s="227"/>
      <c r="K517" s="227"/>
      <c r="L517" s="232"/>
      <c r="M517" s="233"/>
      <c r="N517" s="234"/>
      <c r="O517" s="234"/>
      <c r="P517" s="234"/>
      <c r="Q517" s="234"/>
      <c r="R517" s="234"/>
      <c r="S517" s="234"/>
      <c r="T517" s="235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36" t="s">
        <v>155</v>
      </c>
      <c r="AU517" s="236" t="s">
        <v>149</v>
      </c>
      <c r="AV517" s="13" t="s">
        <v>149</v>
      </c>
      <c r="AW517" s="13" t="s">
        <v>32</v>
      </c>
      <c r="AX517" s="13" t="s">
        <v>70</v>
      </c>
      <c r="AY517" s="236" t="s">
        <v>140</v>
      </c>
    </row>
    <row r="518" s="13" customFormat="1">
      <c r="A518" s="13"/>
      <c r="B518" s="226"/>
      <c r="C518" s="227"/>
      <c r="D518" s="219" t="s">
        <v>155</v>
      </c>
      <c r="E518" s="228" t="s">
        <v>19</v>
      </c>
      <c r="F518" s="229" t="s">
        <v>861</v>
      </c>
      <c r="G518" s="227"/>
      <c r="H518" s="230">
        <v>3.1600000000000001</v>
      </c>
      <c r="I518" s="231"/>
      <c r="J518" s="227"/>
      <c r="K518" s="227"/>
      <c r="L518" s="232"/>
      <c r="M518" s="233"/>
      <c r="N518" s="234"/>
      <c r="O518" s="234"/>
      <c r="P518" s="234"/>
      <c r="Q518" s="234"/>
      <c r="R518" s="234"/>
      <c r="S518" s="234"/>
      <c r="T518" s="235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36" t="s">
        <v>155</v>
      </c>
      <c r="AU518" s="236" t="s">
        <v>149</v>
      </c>
      <c r="AV518" s="13" t="s">
        <v>149</v>
      </c>
      <c r="AW518" s="13" t="s">
        <v>32</v>
      </c>
      <c r="AX518" s="13" t="s">
        <v>70</v>
      </c>
      <c r="AY518" s="236" t="s">
        <v>140</v>
      </c>
    </row>
    <row r="519" s="14" customFormat="1">
      <c r="A519" s="14"/>
      <c r="B519" s="237"/>
      <c r="C519" s="238"/>
      <c r="D519" s="219" t="s">
        <v>155</v>
      </c>
      <c r="E519" s="239" t="s">
        <v>19</v>
      </c>
      <c r="F519" s="240" t="s">
        <v>172</v>
      </c>
      <c r="G519" s="238"/>
      <c r="H519" s="241">
        <v>4.4900000000000002</v>
      </c>
      <c r="I519" s="242"/>
      <c r="J519" s="238"/>
      <c r="K519" s="238"/>
      <c r="L519" s="243"/>
      <c r="M519" s="244"/>
      <c r="N519" s="245"/>
      <c r="O519" s="245"/>
      <c r="P519" s="245"/>
      <c r="Q519" s="245"/>
      <c r="R519" s="245"/>
      <c r="S519" s="245"/>
      <c r="T519" s="246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47" t="s">
        <v>155</v>
      </c>
      <c r="AU519" s="247" t="s">
        <v>149</v>
      </c>
      <c r="AV519" s="14" t="s">
        <v>148</v>
      </c>
      <c r="AW519" s="14" t="s">
        <v>32</v>
      </c>
      <c r="AX519" s="14" t="s">
        <v>78</v>
      </c>
      <c r="AY519" s="247" t="s">
        <v>140</v>
      </c>
    </row>
    <row r="520" s="2" customFormat="1" ht="16.5" customHeight="1">
      <c r="A520" s="40"/>
      <c r="B520" s="41"/>
      <c r="C520" s="206" t="s">
        <v>862</v>
      </c>
      <c r="D520" s="206" t="s">
        <v>143</v>
      </c>
      <c r="E520" s="207" t="s">
        <v>863</v>
      </c>
      <c r="F520" s="208" t="s">
        <v>864</v>
      </c>
      <c r="G520" s="209" t="s">
        <v>146</v>
      </c>
      <c r="H520" s="210">
        <v>4.4900000000000002</v>
      </c>
      <c r="I520" s="211"/>
      <c r="J520" s="212">
        <f>ROUND(I520*H520,2)</f>
        <v>0</v>
      </c>
      <c r="K520" s="208" t="s">
        <v>147</v>
      </c>
      <c r="L520" s="46"/>
      <c r="M520" s="213" t="s">
        <v>19</v>
      </c>
      <c r="N520" s="214" t="s">
        <v>42</v>
      </c>
      <c r="O520" s="86"/>
      <c r="P520" s="215">
        <f>O520*H520</f>
        <v>0</v>
      </c>
      <c r="Q520" s="215">
        <v>0.00029999999999999997</v>
      </c>
      <c r="R520" s="215">
        <f>Q520*H520</f>
        <v>0.0013469999999999999</v>
      </c>
      <c r="S520" s="215">
        <v>0</v>
      </c>
      <c r="T520" s="216">
        <f>S520*H520</f>
        <v>0</v>
      </c>
      <c r="U520" s="40"/>
      <c r="V520" s="40"/>
      <c r="W520" s="40"/>
      <c r="X520" s="40"/>
      <c r="Y520" s="40"/>
      <c r="Z520" s="40"/>
      <c r="AA520" s="40"/>
      <c r="AB520" s="40"/>
      <c r="AC520" s="40"/>
      <c r="AD520" s="40"/>
      <c r="AE520" s="40"/>
      <c r="AR520" s="217" t="s">
        <v>284</v>
      </c>
      <c r="AT520" s="217" t="s">
        <v>143</v>
      </c>
      <c r="AU520" s="217" t="s">
        <v>149</v>
      </c>
      <c r="AY520" s="19" t="s">
        <v>140</v>
      </c>
      <c r="BE520" s="218">
        <f>IF(N520="základní",J520,0)</f>
        <v>0</v>
      </c>
      <c r="BF520" s="218">
        <f>IF(N520="snížená",J520,0)</f>
        <v>0</v>
      </c>
      <c r="BG520" s="218">
        <f>IF(N520="zákl. přenesená",J520,0)</f>
        <v>0</v>
      </c>
      <c r="BH520" s="218">
        <f>IF(N520="sníž. přenesená",J520,0)</f>
        <v>0</v>
      </c>
      <c r="BI520" s="218">
        <f>IF(N520="nulová",J520,0)</f>
        <v>0</v>
      </c>
      <c r="BJ520" s="19" t="s">
        <v>149</v>
      </c>
      <c r="BK520" s="218">
        <f>ROUND(I520*H520,2)</f>
        <v>0</v>
      </c>
      <c r="BL520" s="19" t="s">
        <v>284</v>
      </c>
      <c r="BM520" s="217" t="s">
        <v>865</v>
      </c>
    </row>
    <row r="521" s="2" customFormat="1">
      <c r="A521" s="40"/>
      <c r="B521" s="41"/>
      <c r="C521" s="42"/>
      <c r="D521" s="219" t="s">
        <v>151</v>
      </c>
      <c r="E521" s="42"/>
      <c r="F521" s="220" t="s">
        <v>866</v>
      </c>
      <c r="G521" s="42"/>
      <c r="H521" s="42"/>
      <c r="I521" s="221"/>
      <c r="J521" s="42"/>
      <c r="K521" s="42"/>
      <c r="L521" s="46"/>
      <c r="M521" s="222"/>
      <c r="N521" s="223"/>
      <c r="O521" s="86"/>
      <c r="P521" s="86"/>
      <c r="Q521" s="86"/>
      <c r="R521" s="86"/>
      <c r="S521" s="86"/>
      <c r="T521" s="87"/>
      <c r="U521" s="40"/>
      <c r="V521" s="40"/>
      <c r="W521" s="40"/>
      <c r="X521" s="40"/>
      <c r="Y521" s="40"/>
      <c r="Z521" s="40"/>
      <c r="AA521" s="40"/>
      <c r="AB521" s="40"/>
      <c r="AC521" s="40"/>
      <c r="AD521" s="40"/>
      <c r="AE521" s="40"/>
      <c r="AT521" s="19" t="s">
        <v>151</v>
      </c>
      <c r="AU521" s="19" t="s">
        <v>149</v>
      </c>
    </row>
    <row r="522" s="2" customFormat="1">
      <c r="A522" s="40"/>
      <c r="B522" s="41"/>
      <c r="C522" s="42"/>
      <c r="D522" s="224" t="s">
        <v>153</v>
      </c>
      <c r="E522" s="42"/>
      <c r="F522" s="225" t="s">
        <v>867</v>
      </c>
      <c r="G522" s="42"/>
      <c r="H522" s="42"/>
      <c r="I522" s="221"/>
      <c r="J522" s="42"/>
      <c r="K522" s="42"/>
      <c r="L522" s="46"/>
      <c r="M522" s="222"/>
      <c r="N522" s="223"/>
      <c r="O522" s="86"/>
      <c r="P522" s="86"/>
      <c r="Q522" s="86"/>
      <c r="R522" s="86"/>
      <c r="S522" s="86"/>
      <c r="T522" s="87"/>
      <c r="U522" s="40"/>
      <c r="V522" s="40"/>
      <c r="W522" s="40"/>
      <c r="X522" s="40"/>
      <c r="Y522" s="40"/>
      <c r="Z522" s="40"/>
      <c r="AA522" s="40"/>
      <c r="AB522" s="40"/>
      <c r="AC522" s="40"/>
      <c r="AD522" s="40"/>
      <c r="AE522" s="40"/>
      <c r="AT522" s="19" t="s">
        <v>153</v>
      </c>
      <c r="AU522" s="19" t="s">
        <v>149</v>
      </c>
    </row>
    <row r="523" s="13" customFormat="1">
      <c r="A523" s="13"/>
      <c r="B523" s="226"/>
      <c r="C523" s="227"/>
      <c r="D523" s="219" t="s">
        <v>155</v>
      </c>
      <c r="E523" s="228" t="s">
        <v>19</v>
      </c>
      <c r="F523" s="229" t="s">
        <v>349</v>
      </c>
      <c r="G523" s="227"/>
      <c r="H523" s="230">
        <v>1.3300000000000001</v>
      </c>
      <c r="I523" s="231"/>
      <c r="J523" s="227"/>
      <c r="K523" s="227"/>
      <c r="L523" s="232"/>
      <c r="M523" s="233"/>
      <c r="N523" s="234"/>
      <c r="O523" s="234"/>
      <c r="P523" s="234"/>
      <c r="Q523" s="234"/>
      <c r="R523" s="234"/>
      <c r="S523" s="234"/>
      <c r="T523" s="235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36" t="s">
        <v>155</v>
      </c>
      <c r="AU523" s="236" t="s">
        <v>149</v>
      </c>
      <c r="AV523" s="13" t="s">
        <v>149</v>
      </c>
      <c r="AW523" s="13" t="s">
        <v>32</v>
      </c>
      <c r="AX523" s="13" t="s">
        <v>70</v>
      </c>
      <c r="AY523" s="236" t="s">
        <v>140</v>
      </c>
    </row>
    <row r="524" s="13" customFormat="1">
      <c r="A524" s="13"/>
      <c r="B524" s="226"/>
      <c r="C524" s="227"/>
      <c r="D524" s="219" t="s">
        <v>155</v>
      </c>
      <c r="E524" s="228" t="s">
        <v>19</v>
      </c>
      <c r="F524" s="229" t="s">
        <v>861</v>
      </c>
      <c r="G524" s="227"/>
      <c r="H524" s="230">
        <v>3.1600000000000001</v>
      </c>
      <c r="I524" s="231"/>
      <c r="J524" s="227"/>
      <c r="K524" s="227"/>
      <c r="L524" s="232"/>
      <c r="M524" s="233"/>
      <c r="N524" s="234"/>
      <c r="O524" s="234"/>
      <c r="P524" s="234"/>
      <c r="Q524" s="234"/>
      <c r="R524" s="234"/>
      <c r="S524" s="234"/>
      <c r="T524" s="235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36" t="s">
        <v>155</v>
      </c>
      <c r="AU524" s="236" t="s">
        <v>149</v>
      </c>
      <c r="AV524" s="13" t="s">
        <v>149</v>
      </c>
      <c r="AW524" s="13" t="s">
        <v>32</v>
      </c>
      <c r="AX524" s="13" t="s">
        <v>70</v>
      </c>
      <c r="AY524" s="236" t="s">
        <v>140</v>
      </c>
    </row>
    <row r="525" s="14" customFormat="1">
      <c r="A525" s="14"/>
      <c r="B525" s="237"/>
      <c r="C525" s="238"/>
      <c r="D525" s="219" t="s">
        <v>155</v>
      </c>
      <c r="E525" s="239" t="s">
        <v>19</v>
      </c>
      <c r="F525" s="240" t="s">
        <v>172</v>
      </c>
      <c r="G525" s="238"/>
      <c r="H525" s="241">
        <v>4.4900000000000002</v>
      </c>
      <c r="I525" s="242"/>
      <c r="J525" s="238"/>
      <c r="K525" s="238"/>
      <c r="L525" s="243"/>
      <c r="M525" s="244"/>
      <c r="N525" s="245"/>
      <c r="O525" s="245"/>
      <c r="P525" s="245"/>
      <c r="Q525" s="245"/>
      <c r="R525" s="245"/>
      <c r="S525" s="245"/>
      <c r="T525" s="246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47" t="s">
        <v>155</v>
      </c>
      <c r="AU525" s="247" t="s">
        <v>149</v>
      </c>
      <c r="AV525" s="14" t="s">
        <v>148</v>
      </c>
      <c r="AW525" s="14" t="s">
        <v>32</v>
      </c>
      <c r="AX525" s="14" t="s">
        <v>78</v>
      </c>
      <c r="AY525" s="247" t="s">
        <v>140</v>
      </c>
    </row>
    <row r="526" s="2" customFormat="1" ht="16.5" customHeight="1">
      <c r="A526" s="40"/>
      <c r="B526" s="41"/>
      <c r="C526" s="206" t="s">
        <v>868</v>
      </c>
      <c r="D526" s="206" t="s">
        <v>143</v>
      </c>
      <c r="E526" s="207" t="s">
        <v>869</v>
      </c>
      <c r="F526" s="208" t="s">
        <v>870</v>
      </c>
      <c r="G526" s="209" t="s">
        <v>146</v>
      </c>
      <c r="H526" s="210">
        <v>3.1600000000000001</v>
      </c>
      <c r="I526" s="211"/>
      <c r="J526" s="212">
        <f>ROUND(I526*H526,2)</f>
        <v>0</v>
      </c>
      <c r="K526" s="208" t="s">
        <v>147</v>
      </c>
      <c r="L526" s="46"/>
      <c r="M526" s="213" t="s">
        <v>19</v>
      </c>
      <c r="N526" s="214" t="s">
        <v>42</v>
      </c>
      <c r="O526" s="86"/>
      <c r="P526" s="215">
        <f>O526*H526</f>
        <v>0</v>
      </c>
      <c r="Q526" s="215">
        <v>0</v>
      </c>
      <c r="R526" s="215">
        <f>Q526*H526</f>
        <v>0</v>
      </c>
      <c r="S526" s="215">
        <v>0.035299999999999998</v>
      </c>
      <c r="T526" s="216">
        <f>S526*H526</f>
        <v>0.11154799999999999</v>
      </c>
      <c r="U526" s="40"/>
      <c r="V526" s="40"/>
      <c r="W526" s="40"/>
      <c r="X526" s="40"/>
      <c r="Y526" s="40"/>
      <c r="Z526" s="40"/>
      <c r="AA526" s="40"/>
      <c r="AB526" s="40"/>
      <c r="AC526" s="40"/>
      <c r="AD526" s="40"/>
      <c r="AE526" s="40"/>
      <c r="AR526" s="217" t="s">
        <v>284</v>
      </c>
      <c r="AT526" s="217" t="s">
        <v>143</v>
      </c>
      <c r="AU526" s="217" t="s">
        <v>149</v>
      </c>
      <c r="AY526" s="19" t="s">
        <v>140</v>
      </c>
      <c r="BE526" s="218">
        <f>IF(N526="základní",J526,0)</f>
        <v>0</v>
      </c>
      <c r="BF526" s="218">
        <f>IF(N526="snížená",J526,0)</f>
        <v>0</v>
      </c>
      <c r="BG526" s="218">
        <f>IF(N526="zákl. přenesená",J526,0)</f>
        <v>0</v>
      </c>
      <c r="BH526" s="218">
        <f>IF(N526="sníž. přenesená",J526,0)</f>
        <v>0</v>
      </c>
      <c r="BI526" s="218">
        <f>IF(N526="nulová",J526,0)</f>
        <v>0</v>
      </c>
      <c r="BJ526" s="19" t="s">
        <v>149</v>
      </c>
      <c r="BK526" s="218">
        <f>ROUND(I526*H526,2)</f>
        <v>0</v>
      </c>
      <c r="BL526" s="19" t="s">
        <v>284</v>
      </c>
      <c r="BM526" s="217" t="s">
        <v>871</v>
      </c>
    </row>
    <row r="527" s="2" customFormat="1">
      <c r="A527" s="40"/>
      <c r="B527" s="41"/>
      <c r="C527" s="42"/>
      <c r="D527" s="219" t="s">
        <v>151</v>
      </c>
      <c r="E527" s="42"/>
      <c r="F527" s="220" t="s">
        <v>870</v>
      </c>
      <c r="G527" s="42"/>
      <c r="H527" s="42"/>
      <c r="I527" s="221"/>
      <c r="J527" s="42"/>
      <c r="K527" s="42"/>
      <c r="L527" s="46"/>
      <c r="M527" s="222"/>
      <c r="N527" s="223"/>
      <c r="O527" s="86"/>
      <c r="P527" s="86"/>
      <c r="Q527" s="86"/>
      <c r="R527" s="86"/>
      <c r="S527" s="86"/>
      <c r="T527" s="87"/>
      <c r="U527" s="40"/>
      <c r="V527" s="40"/>
      <c r="W527" s="40"/>
      <c r="X527" s="40"/>
      <c r="Y527" s="40"/>
      <c r="Z527" s="40"/>
      <c r="AA527" s="40"/>
      <c r="AB527" s="40"/>
      <c r="AC527" s="40"/>
      <c r="AD527" s="40"/>
      <c r="AE527" s="40"/>
      <c r="AT527" s="19" t="s">
        <v>151</v>
      </c>
      <c r="AU527" s="19" t="s">
        <v>149</v>
      </c>
    </row>
    <row r="528" s="2" customFormat="1">
      <c r="A528" s="40"/>
      <c r="B528" s="41"/>
      <c r="C528" s="42"/>
      <c r="D528" s="224" t="s">
        <v>153</v>
      </c>
      <c r="E528" s="42"/>
      <c r="F528" s="225" t="s">
        <v>872</v>
      </c>
      <c r="G528" s="42"/>
      <c r="H528" s="42"/>
      <c r="I528" s="221"/>
      <c r="J528" s="42"/>
      <c r="K528" s="42"/>
      <c r="L528" s="46"/>
      <c r="M528" s="222"/>
      <c r="N528" s="223"/>
      <c r="O528" s="86"/>
      <c r="P528" s="86"/>
      <c r="Q528" s="86"/>
      <c r="R528" s="86"/>
      <c r="S528" s="86"/>
      <c r="T528" s="87"/>
      <c r="U528" s="40"/>
      <c r="V528" s="40"/>
      <c r="W528" s="40"/>
      <c r="X528" s="40"/>
      <c r="Y528" s="40"/>
      <c r="Z528" s="40"/>
      <c r="AA528" s="40"/>
      <c r="AB528" s="40"/>
      <c r="AC528" s="40"/>
      <c r="AD528" s="40"/>
      <c r="AE528" s="40"/>
      <c r="AT528" s="19" t="s">
        <v>153</v>
      </c>
      <c r="AU528" s="19" t="s">
        <v>149</v>
      </c>
    </row>
    <row r="529" s="13" customFormat="1">
      <c r="A529" s="13"/>
      <c r="B529" s="226"/>
      <c r="C529" s="227"/>
      <c r="D529" s="219" t="s">
        <v>155</v>
      </c>
      <c r="E529" s="228" t="s">
        <v>19</v>
      </c>
      <c r="F529" s="229" t="s">
        <v>861</v>
      </c>
      <c r="G529" s="227"/>
      <c r="H529" s="230">
        <v>3.1600000000000001</v>
      </c>
      <c r="I529" s="231"/>
      <c r="J529" s="227"/>
      <c r="K529" s="227"/>
      <c r="L529" s="232"/>
      <c r="M529" s="233"/>
      <c r="N529" s="234"/>
      <c r="O529" s="234"/>
      <c r="P529" s="234"/>
      <c r="Q529" s="234"/>
      <c r="R529" s="234"/>
      <c r="S529" s="234"/>
      <c r="T529" s="235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36" t="s">
        <v>155</v>
      </c>
      <c r="AU529" s="236" t="s">
        <v>149</v>
      </c>
      <c r="AV529" s="13" t="s">
        <v>149</v>
      </c>
      <c r="AW529" s="13" t="s">
        <v>32</v>
      </c>
      <c r="AX529" s="13" t="s">
        <v>70</v>
      </c>
      <c r="AY529" s="236" t="s">
        <v>140</v>
      </c>
    </row>
    <row r="530" s="14" customFormat="1">
      <c r="A530" s="14"/>
      <c r="B530" s="237"/>
      <c r="C530" s="238"/>
      <c r="D530" s="219" t="s">
        <v>155</v>
      </c>
      <c r="E530" s="239" t="s">
        <v>19</v>
      </c>
      <c r="F530" s="240" t="s">
        <v>172</v>
      </c>
      <c r="G530" s="238"/>
      <c r="H530" s="241">
        <v>3.1600000000000001</v>
      </c>
      <c r="I530" s="242"/>
      <c r="J530" s="238"/>
      <c r="K530" s="238"/>
      <c r="L530" s="243"/>
      <c r="M530" s="244"/>
      <c r="N530" s="245"/>
      <c r="O530" s="245"/>
      <c r="P530" s="245"/>
      <c r="Q530" s="245"/>
      <c r="R530" s="245"/>
      <c r="S530" s="245"/>
      <c r="T530" s="246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47" t="s">
        <v>155</v>
      </c>
      <c r="AU530" s="247" t="s">
        <v>149</v>
      </c>
      <c r="AV530" s="14" t="s">
        <v>148</v>
      </c>
      <c r="AW530" s="14" t="s">
        <v>32</v>
      </c>
      <c r="AX530" s="14" t="s">
        <v>78</v>
      </c>
      <c r="AY530" s="247" t="s">
        <v>140</v>
      </c>
    </row>
    <row r="531" s="2" customFormat="1" ht="21.75" customHeight="1">
      <c r="A531" s="40"/>
      <c r="B531" s="41"/>
      <c r="C531" s="206" t="s">
        <v>873</v>
      </c>
      <c r="D531" s="206" t="s">
        <v>143</v>
      </c>
      <c r="E531" s="207" t="s">
        <v>874</v>
      </c>
      <c r="F531" s="208" t="s">
        <v>875</v>
      </c>
      <c r="G531" s="209" t="s">
        <v>146</v>
      </c>
      <c r="H531" s="210">
        <v>4.4900000000000002</v>
      </c>
      <c r="I531" s="211"/>
      <c r="J531" s="212">
        <f>ROUND(I531*H531,2)</f>
        <v>0</v>
      </c>
      <c r="K531" s="208" t="s">
        <v>147</v>
      </c>
      <c r="L531" s="46"/>
      <c r="M531" s="213" t="s">
        <v>19</v>
      </c>
      <c r="N531" s="214" t="s">
        <v>42</v>
      </c>
      <c r="O531" s="86"/>
      <c r="P531" s="215">
        <f>O531*H531</f>
        <v>0</v>
      </c>
      <c r="Q531" s="215">
        <v>0.0090900000000000009</v>
      </c>
      <c r="R531" s="215">
        <f>Q531*H531</f>
        <v>0.040814100000000006</v>
      </c>
      <c r="S531" s="215">
        <v>0</v>
      </c>
      <c r="T531" s="216">
        <f>S531*H531</f>
        <v>0</v>
      </c>
      <c r="U531" s="40"/>
      <c r="V531" s="40"/>
      <c r="W531" s="40"/>
      <c r="X531" s="40"/>
      <c r="Y531" s="40"/>
      <c r="Z531" s="40"/>
      <c r="AA531" s="40"/>
      <c r="AB531" s="40"/>
      <c r="AC531" s="40"/>
      <c r="AD531" s="40"/>
      <c r="AE531" s="40"/>
      <c r="AR531" s="217" t="s">
        <v>284</v>
      </c>
      <c r="AT531" s="217" t="s">
        <v>143</v>
      </c>
      <c r="AU531" s="217" t="s">
        <v>149</v>
      </c>
      <c r="AY531" s="19" t="s">
        <v>140</v>
      </c>
      <c r="BE531" s="218">
        <f>IF(N531="základní",J531,0)</f>
        <v>0</v>
      </c>
      <c r="BF531" s="218">
        <f>IF(N531="snížená",J531,0)</f>
        <v>0</v>
      </c>
      <c r="BG531" s="218">
        <f>IF(N531="zákl. přenesená",J531,0)</f>
        <v>0</v>
      </c>
      <c r="BH531" s="218">
        <f>IF(N531="sníž. přenesená",J531,0)</f>
        <v>0</v>
      </c>
      <c r="BI531" s="218">
        <f>IF(N531="nulová",J531,0)</f>
        <v>0</v>
      </c>
      <c r="BJ531" s="19" t="s">
        <v>149</v>
      </c>
      <c r="BK531" s="218">
        <f>ROUND(I531*H531,2)</f>
        <v>0</v>
      </c>
      <c r="BL531" s="19" t="s">
        <v>284</v>
      </c>
      <c r="BM531" s="217" t="s">
        <v>876</v>
      </c>
    </row>
    <row r="532" s="2" customFormat="1">
      <c r="A532" s="40"/>
      <c r="B532" s="41"/>
      <c r="C532" s="42"/>
      <c r="D532" s="219" t="s">
        <v>151</v>
      </c>
      <c r="E532" s="42"/>
      <c r="F532" s="220" t="s">
        <v>877</v>
      </c>
      <c r="G532" s="42"/>
      <c r="H532" s="42"/>
      <c r="I532" s="221"/>
      <c r="J532" s="42"/>
      <c r="K532" s="42"/>
      <c r="L532" s="46"/>
      <c r="M532" s="222"/>
      <c r="N532" s="223"/>
      <c r="O532" s="86"/>
      <c r="P532" s="86"/>
      <c r="Q532" s="86"/>
      <c r="R532" s="86"/>
      <c r="S532" s="86"/>
      <c r="T532" s="87"/>
      <c r="U532" s="40"/>
      <c r="V532" s="40"/>
      <c r="W532" s="40"/>
      <c r="X532" s="40"/>
      <c r="Y532" s="40"/>
      <c r="Z532" s="40"/>
      <c r="AA532" s="40"/>
      <c r="AB532" s="40"/>
      <c r="AC532" s="40"/>
      <c r="AD532" s="40"/>
      <c r="AE532" s="40"/>
      <c r="AT532" s="19" t="s">
        <v>151</v>
      </c>
      <c r="AU532" s="19" t="s">
        <v>149</v>
      </c>
    </row>
    <row r="533" s="2" customFormat="1">
      <c r="A533" s="40"/>
      <c r="B533" s="41"/>
      <c r="C533" s="42"/>
      <c r="D533" s="224" t="s">
        <v>153</v>
      </c>
      <c r="E533" s="42"/>
      <c r="F533" s="225" t="s">
        <v>878</v>
      </c>
      <c r="G533" s="42"/>
      <c r="H533" s="42"/>
      <c r="I533" s="221"/>
      <c r="J533" s="42"/>
      <c r="K533" s="42"/>
      <c r="L533" s="46"/>
      <c r="M533" s="222"/>
      <c r="N533" s="223"/>
      <c r="O533" s="86"/>
      <c r="P533" s="86"/>
      <c r="Q533" s="86"/>
      <c r="R533" s="86"/>
      <c r="S533" s="86"/>
      <c r="T533" s="87"/>
      <c r="U533" s="40"/>
      <c r="V533" s="40"/>
      <c r="W533" s="40"/>
      <c r="X533" s="40"/>
      <c r="Y533" s="40"/>
      <c r="Z533" s="40"/>
      <c r="AA533" s="40"/>
      <c r="AB533" s="40"/>
      <c r="AC533" s="40"/>
      <c r="AD533" s="40"/>
      <c r="AE533" s="40"/>
      <c r="AT533" s="19" t="s">
        <v>153</v>
      </c>
      <c r="AU533" s="19" t="s">
        <v>149</v>
      </c>
    </row>
    <row r="534" s="13" customFormat="1">
      <c r="A534" s="13"/>
      <c r="B534" s="226"/>
      <c r="C534" s="227"/>
      <c r="D534" s="219" t="s">
        <v>155</v>
      </c>
      <c r="E534" s="228" t="s">
        <v>19</v>
      </c>
      <c r="F534" s="229" t="s">
        <v>349</v>
      </c>
      <c r="G534" s="227"/>
      <c r="H534" s="230">
        <v>1.3300000000000001</v>
      </c>
      <c r="I534" s="231"/>
      <c r="J534" s="227"/>
      <c r="K534" s="227"/>
      <c r="L534" s="232"/>
      <c r="M534" s="233"/>
      <c r="N534" s="234"/>
      <c r="O534" s="234"/>
      <c r="P534" s="234"/>
      <c r="Q534" s="234"/>
      <c r="R534" s="234"/>
      <c r="S534" s="234"/>
      <c r="T534" s="235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36" t="s">
        <v>155</v>
      </c>
      <c r="AU534" s="236" t="s">
        <v>149</v>
      </c>
      <c r="AV534" s="13" t="s">
        <v>149</v>
      </c>
      <c r="AW534" s="13" t="s">
        <v>32</v>
      </c>
      <c r="AX534" s="13" t="s">
        <v>70</v>
      </c>
      <c r="AY534" s="236" t="s">
        <v>140</v>
      </c>
    </row>
    <row r="535" s="13" customFormat="1">
      <c r="A535" s="13"/>
      <c r="B535" s="226"/>
      <c r="C535" s="227"/>
      <c r="D535" s="219" t="s">
        <v>155</v>
      </c>
      <c r="E535" s="228" t="s">
        <v>19</v>
      </c>
      <c r="F535" s="229" t="s">
        <v>861</v>
      </c>
      <c r="G535" s="227"/>
      <c r="H535" s="230">
        <v>3.1600000000000001</v>
      </c>
      <c r="I535" s="231"/>
      <c r="J535" s="227"/>
      <c r="K535" s="227"/>
      <c r="L535" s="232"/>
      <c r="M535" s="233"/>
      <c r="N535" s="234"/>
      <c r="O535" s="234"/>
      <c r="P535" s="234"/>
      <c r="Q535" s="234"/>
      <c r="R535" s="234"/>
      <c r="S535" s="234"/>
      <c r="T535" s="235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36" t="s">
        <v>155</v>
      </c>
      <c r="AU535" s="236" t="s">
        <v>149</v>
      </c>
      <c r="AV535" s="13" t="s">
        <v>149</v>
      </c>
      <c r="AW535" s="13" t="s">
        <v>32</v>
      </c>
      <c r="AX535" s="13" t="s">
        <v>70</v>
      </c>
      <c r="AY535" s="236" t="s">
        <v>140</v>
      </c>
    </row>
    <row r="536" s="14" customFormat="1">
      <c r="A536" s="14"/>
      <c r="B536" s="237"/>
      <c r="C536" s="238"/>
      <c r="D536" s="219" t="s">
        <v>155</v>
      </c>
      <c r="E536" s="239" t="s">
        <v>19</v>
      </c>
      <c r="F536" s="240" t="s">
        <v>172</v>
      </c>
      <c r="G536" s="238"/>
      <c r="H536" s="241">
        <v>4.4900000000000002</v>
      </c>
      <c r="I536" s="242"/>
      <c r="J536" s="238"/>
      <c r="K536" s="238"/>
      <c r="L536" s="243"/>
      <c r="M536" s="244"/>
      <c r="N536" s="245"/>
      <c r="O536" s="245"/>
      <c r="P536" s="245"/>
      <c r="Q536" s="245"/>
      <c r="R536" s="245"/>
      <c r="S536" s="245"/>
      <c r="T536" s="246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47" t="s">
        <v>155</v>
      </c>
      <c r="AU536" s="247" t="s">
        <v>149</v>
      </c>
      <c r="AV536" s="14" t="s">
        <v>148</v>
      </c>
      <c r="AW536" s="14" t="s">
        <v>32</v>
      </c>
      <c r="AX536" s="14" t="s">
        <v>78</v>
      </c>
      <c r="AY536" s="247" t="s">
        <v>140</v>
      </c>
    </row>
    <row r="537" s="2" customFormat="1" ht="16.5" customHeight="1">
      <c r="A537" s="40"/>
      <c r="B537" s="41"/>
      <c r="C537" s="248" t="s">
        <v>879</v>
      </c>
      <c r="D537" s="248" t="s">
        <v>215</v>
      </c>
      <c r="E537" s="249" t="s">
        <v>880</v>
      </c>
      <c r="F537" s="250" t="s">
        <v>881</v>
      </c>
      <c r="G537" s="251" t="s">
        <v>146</v>
      </c>
      <c r="H537" s="252">
        <v>4.7149999999999999</v>
      </c>
      <c r="I537" s="253"/>
      <c r="J537" s="254">
        <f>ROUND(I537*H537,2)</f>
        <v>0</v>
      </c>
      <c r="K537" s="250" t="s">
        <v>147</v>
      </c>
      <c r="L537" s="255"/>
      <c r="M537" s="256" t="s">
        <v>19</v>
      </c>
      <c r="N537" s="257" t="s">
        <v>42</v>
      </c>
      <c r="O537" s="86"/>
      <c r="P537" s="215">
        <f>O537*H537</f>
        <v>0</v>
      </c>
      <c r="Q537" s="215">
        <v>0.021999999999999999</v>
      </c>
      <c r="R537" s="215">
        <f>Q537*H537</f>
        <v>0.10372999999999999</v>
      </c>
      <c r="S537" s="215">
        <v>0</v>
      </c>
      <c r="T537" s="216">
        <f>S537*H537</f>
        <v>0</v>
      </c>
      <c r="U537" s="40"/>
      <c r="V537" s="40"/>
      <c r="W537" s="40"/>
      <c r="X537" s="40"/>
      <c r="Y537" s="40"/>
      <c r="Z537" s="40"/>
      <c r="AA537" s="40"/>
      <c r="AB537" s="40"/>
      <c r="AC537" s="40"/>
      <c r="AD537" s="40"/>
      <c r="AE537" s="40"/>
      <c r="AR537" s="217" t="s">
        <v>354</v>
      </c>
      <c r="AT537" s="217" t="s">
        <v>215</v>
      </c>
      <c r="AU537" s="217" t="s">
        <v>149</v>
      </c>
      <c r="AY537" s="19" t="s">
        <v>140</v>
      </c>
      <c r="BE537" s="218">
        <f>IF(N537="základní",J537,0)</f>
        <v>0</v>
      </c>
      <c r="BF537" s="218">
        <f>IF(N537="snížená",J537,0)</f>
        <v>0</v>
      </c>
      <c r="BG537" s="218">
        <f>IF(N537="zákl. přenesená",J537,0)</f>
        <v>0</v>
      </c>
      <c r="BH537" s="218">
        <f>IF(N537="sníž. přenesená",J537,0)</f>
        <v>0</v>
      </c>
      <c r="BI537" s="218">
        <f>IF(N537="nulová",J537,0)</f>
        <v>0</v>
      </c>
      <c r="BJ537" s="19" t="s">
        <v>149</v>
      </c>
      <c r="BK537" s="218">
        <f>ROUND(I537*H537,2)</f>
        <v>0</v>
      </c>
      <c r="BL537" s="19" t="s">
        <v>284</v>
      </c>
      <c r="BM537" s="217" t="s">
        <v>882</v>
      </c>
    </row>
    <row r="538" s="2" customFormat="1">
      <c r="A538" s="40"/>
      <c r="B538" s="41"/>
      <c r="C538" s="42"/>
      <c r="D538" s="219" t="s">
        <v>151</v>
      </c>
      <c r="E538" s="42"/>
      <c r="F538" s="220" t="s">
        <v>881</v>
      </c>
      <c r="G538" s="42"/>
      <c r="H538" s="42"/>
      <c r="I538" s="221"/>
      <c r="J538" s="42"/>
      <c r="K538" s="42"/>
      <c r="L538" s="46"/>
      <c r="M538" s="222"/>
      <c r="N538" s="223"/>
      <c r="O538" s="86"/>
      <c r="P538" s="86"/>
      <c r="Q538" s="86"/>
      <c r="R538" s="86"/>
      <c r="S538" s="86"/>
      <c r="T538" s="87"/>
      <c r="U538" s="40"/>
      <c r="V538" s="40"/>
      <c r="W538" s="40"/>
      <c r="X538" s="40"/>
      <c r="Y538" s="40"/>
      <c r="Z538" s="40"/>
      <c r="AA538" s="40"/>
      <c r="AB538" s="40"/>
      <c r="AC538" s="40"/>
      <c r="AD538" s="40"/>
      <c r="AE538" s="40"/>
      <c r="AT538" s="19" t="s">
        <v>151</v>
      </c>
      <c r="AU538" s="19" t="s">
        <v>149</v>
      </c>
    </row>
    <row r="539" s="13" customFormat="1">
      <c r="A539" s="13"/>
      <c r="B539" s="226"/>
      <c r="C539" s="227"/>
      <c r="D539" s="219" t="s">
        <v>155</v>
      </c>
      <c r="E539" s="228" t="s">
        <v>19</v>
      </c>
      <c r="F539" s="229" t="s">
        <v>883</v>
      </c>
      <c r="G539" s="227"/>
      <c r="H539" s="230">
        <v>4.4900000000000002</v>
      </c>
      <c r="I539" s="231"/>
      <c r="J539" s="227"/>
      <c r="K539" s="227"/>
      <c r="L539" s="232"/>
      <c r="M539" s="233"/>
      <c r="N539" s="234"/>
      <c r="O539" s="234"/>
      <c r="P539" s="234"/>
      <c r="Q539" s="234"/>
      <c r="R539" s="234"/>
      <c r="S539" s="234"/>
      <c r="T539" s="235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36" t="s">
        <v>155</v>
      </c>
      <c r="AU539" s="236" t="s">
        <v>149</v>
      </c>
      <c r="AV539" s="13" t="s">
        <v>149</v>
      </c>
      <c r="AW539" s="13" t="s">
        <v>32</v>
      </c>
      <c r="AX539" s="13" t="s">
        <v>78</v>
      </c>
      <c r="AY539" s="236" t="s">
        <v>140</v>
      </c>
    </row>
    <row r="540" s="13" customFormat="1">
      <c r="A540" s="13"/>
      <c r="B540" s="226"/>
      <c r="C540" s="227"/>
      <c r="D540" s="219" t="s">
        <v>155</v>
      </c>
      <c r="E540" s="227"/>
      <c r="F540" s="229" t="s">
        <v>884</v>
      </c>
      <c r="G540" s="227"/>
      <c r="H540" s="230">
        <v>4.7149999999999999</v>
      </c>
      <c r="I540" s="231"/>
      <c r="J540" s="227"/>
      <c r="K540" s="227"/>
      <c r="L540" s="232"/>
      <c r="M540" s="233"/>
      <c r="N540" s="234"/>
      <c r="O540" s="234"/>
      <c r="P540" s="234"/>
      <c r="Q540" s="234"/>
      <c r="R540" s="234"/>
      <c r="S540" s="234"/>
      <c r="T540" s="235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36" t="s">
        <v>155</v>
      </c>
      <c r="AU540" s="236" t="s">
        <v>149</v>
      </c>
      <c r="AV540" s="13" t="s">
        <v>149</v>
      </c>
      <c r="AW540" s="13" t="s">
        <v>4</v>
      </c>
      <c r="AX540" s="13" t="s">
        <v>78</v>
      </c>
      <c r="AY540" s="236" t="s">
        <v>140</v>
      </c>
    </row>
    <row r="541" s="2" customFormat="1" ht="16.5" customHeight="1">
      <c r="A541" s="40"/>
      <c r="B541" s="41"/>
      <c r="C541" s="206" t="s">
        <v>885</v>
      </c>
      <c r="D541" s="206" t="s">
        <v>143</v>
      </c>
      <c r="E541" s="207" t="s">
        <v>886</v>
      </c>
      <c r="F541" s="208" t="s">
        <v>887</v>
      </c>
      <c r="G541" s="209" t="s">
        <v>209</v>
      </c>
      <c r="H541" s="210">
        <v>13.199999999999999</v>
      </c>
      <c r="I541" s="211"/>
      <c r="J541" s="212">
        <f>ROUND(I541*H541,2)</f>
        <v>0</v>
      </c>
      <c r="K541" s="208" t="s">
        <v>147</v>
      </c>
      <c r="L541" s="46"/>
      <c r="M541" s="213" t="s">
        <v>19</v>
      </c>
      <c r="N541" s="214" t="s">
        <v>42</v>
      </c>
      <c r="O541" s="86"/>
      <c r="P541" s="215">
        <f>O541*H541</f>
        <v>0</v>
      </c>
      <c r="Q541" s="215">
        <v>9.0000000000000006E-05</v>
      </c>
      <c r="R541" s="215">
        <f>Q541*H541</f>
        <v>0.001188</v>
      </c>
      <c r="S541" s="215">
        <v>0</v>
      </c>
      <c r="T541" s="216">
        <f>S541*H541</f>
        <v>0</v>
      </c>
      <c r="U541" s="40"/>
      <c r="V541" s="40"/>
      <c r="W541" s="40"/>
      <c r="X541" s="40"/>
      <c r="Y541" s="40"/>
      <c r="Z541" s="40"/>
      <c r="AA541" s="40"/>
      <c r="AB541" s="40"/>
      <c r="AC541" s="40"/>
      <c r="AD541" s="40"/>
      <c r="AE541" s="40"/>
      <c r="AR541" s="217" t="s">
        <v>284</v>
      </c>
      <c r="AT541" s="217" t="s">
        <v>143</v>
      </c>
      <c r="AU541" s="217" t="s">
        <v>149</v>
      </c>
      <c r="AY541" s="19" t="s">
        <v>140</v>
      </c>
      <c r="BE541" s="218">
        <f>IF(N541="základní",J541,0)</f>
        <v>0</v>
      </c>
      <c r="BF541" s="218">
        <f>IF(N541="snížená",J541,0)</f>
        <v>0</v>
      </c>
      <c r="BG541" s="218">
        <f>IF(N541="zákl. přenesená",J541,0)</f>
        <v>0</v>
      </c>
      <c r="BH541" s="218">
        <f>IF(N541="sníž. přenesená",J541,0)</f>
        <v>0</v>
      </c>
      <c r="BI541" s="218">
        <f>IF(N541="nulová",J541,0)</f>
        <v>0</v>
      </c>
      <c r="BJ541" s="19" t="s">
        <v>149</v>
      </c>
      <c r="BK541" s="218">
        <f>ROUND(I541*H541,2)</f>
        <v>0</v>
      </c>
      <c r="BL541" s="19" t="s">
        <v>284</v>
      </c>
      <c r="BM541" s="217" t="s">
        <v>888</v>
      </c>
    </row>
    <row r="542" s="2" customFormat="1">
      <c r="A542" s="40"/>
      <c r="B542" s="41"/>
      <c r="C542" s="42"/>
      <c r="D542" s="219" t="s">
        <v>151</v>
      </c>
      <c r="E542" s="42"/>
      <c r="F542" s="220" t="s">
        <v>889</v>
      </c>
      <c r="G542" s="42"/>
      <c r="H542" s="42"/>
      <c r="I542" s="221"/>
      <c r="J542" s="42"/>
      <c r="K542" s="42"/>
      <c r="L542" s="46"/>
      <c r="M542" s="222"/>
      <c r="N542" s="223"/>
      <c r="O542" s="86"/>
      <c r="P542" s="86"/>
      <c r="Q542" s="86"/>
      <c r="R542" s="86"/>
      <c r="S542" s="86"/>
      <c r="T542" s="87"/>
      <c r="U542" s="40"/>
      <c r="V542" s="40"/>
      <c r="W542" s="40"/>
      <c r="X542" s="40"/>
      <c r="Y542" s="40"/>
      <c r="Z542" s="40"/>
      <c r="AA542" s="40"/>
      <c r="AB542" s="40"/>
      <c r="AC542" s="40"/>
      <c r="AD542" s="40"/>
      <c r="AE542" s="40"/>
      <c r="AT542" s="19" t="s">
        <v>151</v>
      </c>
      <c r="AU542" s="19" t="s">
        <v>149</v>
      </c>
    </row>
    <row r="543" s="2" customFormat="1">
      <c r="A543" s="40"/>
      <c r="B543" s="41"/>
      <c r="C543" s="42"/>
      <c r="D543" s="224" t="s">
        <v>153</v>
      </c>
      <c r="E543" s="42"/>
      <c r="F543" s="225" t="s">
        <v>890</v>
      </c>
      <c r="G543" s="42"/>
      <c r="H543" s="42"/>
      <c r="I543" s="221"/>
      <c r="J543" s="42"/>
      <c r="K543" s="42"/>
      <c r="L543" s="46"/>
      <c r="M543" s="222"/>
      <c r="N543" s="223"/>
      <c r="O543" s="86"/>
      <c r="P543" s="86"/>
      <c r="Q543" s="86"/>
      <c r="R543" s="86"/>
      <c r="S543" s="86"/>
      <c r="T543" s="87"/>
      <c r="U543" s="40"/>
      <c r="V543" s="40"/>
      <c r="W543" s="40"/>
      <c r="X543" s="40"/>
      <c r="Y543" s="40"/>
      <c r="Z543" s="40"/>
      <c r="AA543" s="40"/>
      <c r="AB543" s="40"/>
      <c r="AC543" s="40"/>
      <c r="AD543" s="40"/>
      <c r="AE543" s="40"/>
      <c r="AT543" s="19" t="s">
        <v>153</v>
      </c>
      <c r="AU543" s="19" t="s">
        <v>149</v>
      </c>
    </row>
    <row r="544" s="13" customFormat="1">
      <c r="A544" s="13"/>
      <c r="B544" s="226"/>
      <c r="C544" s="227"/>
      <c r="D544" s="219" t="s">
        <v>155</v>
      </c>
      <c r="E544" s="228" t="s">
        <v>19</v>
      </c>
      <c r="F544" s="229" t="s">
        <v>891</v>
      </c>
      <c r="G544" s="227"/>
      <c r="H544" s="230">
        <v>5.7999999999999998</v>
      </c>
      <c r="I544" s="231"/>
      <c r="J544" s="227"/>
      <c r="K544" s="227"/>
      <c r="L544" s="232"/>
      <c r="M544" s="233"/>
      <c r="N544" s="234"/>
      <c r="O544" s="234"/>
      <c r="P544" s="234"/>
      <c r="Q544" s="234"/>
      <c r="R544" s="234"/>
      <c r="S544" s="234"/>
      <c r="T544" s="235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36" t="s">
        <v>155</v>
      </c>
      <c r="AU544" s="236" t="s">
        <v>149</v>
      </c>
      <c r="AV544" s="13" t="s">
        <v>149</v>
      </c>
      <c r="AW544" s="13" t="s">
        <v>32</v>
      </c>
      <c r="AX544" s="13" t="s">
        <v>70</v>
      </c>
      <c r="AY544" s="236" t="s">
        <v>140</v>
      </c>
    </row>
    <row r="545" s="13" customFormat="1">
      <c r="A545" s="13"/>
      <c r="B545" s="226"/>
      <c r="C545" s="227"/>
      <c r="D545" s="219" t="s">
        <v>155</v>
      </c>
      <c r="E545" s="228" t="s">
        <v>19</v>
      </c>
      <c r="F545" s="229" t="s">
        <v>892</v>
      </c>
      <c r="G545" s="227"/>
      <c r="H545" s="230">
        <v>7.4000000000000004</v>
      </c>
      <c r="I545" s="231"/>
      <c r="J545" s="227"/>
      <c r="K545" s="227"/>
      <c r="L545" s="232"/>
      <c r="M545" s="233"/>
      <c r="N545" s="234"/>
      <c r="O545" s="234"/>
      <c r="P545" s="234"/>
      <c r="Q545" s="234"/>
      <c r="R545" s="234"/>
      <c r="S545" s="234"/>
      <c r="T545" s="235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36" t="s">
        <v>155</v>
      </c>
      <c r="AU545" s="236" t="s">
        <v>149</v>
      </c>
      <c r="AV545" s="13" t="s">
        <v>149</v>
      </c>
      <c r="AW545" s="13" t="s">
        <v>32</v>
      </c>
      <c r="AX545" s="13" t="s">
        <v>70</v>
      </c>
      <c r="AY545" s="236" t="s">
        <v>140</v>
      </c>
    </row>
    <row r="546" s="14" customFormat="1">
      <c r="A546" s="14"/>
      <c r="B546" s="237"/>
      <c r="C546" s="238"/>
      <c r="D546" s="219" t="s">
        <v>155</v>
      </c>
      <c r="E546" s="239" t="s">
        <v>19</v>
      </c>
      <c r="F546" s="240" t="s">
        <v>172</v>
      </c>
      <c r="G546" s="238"/>
      <c r="H546" s="241">
        <v>13.199999999999999</v>
      </c>
      <c r="I546" s="242"/>
      <c r="J546" s="238"/>
      <c r="K546" s="238"/>
      <c r="L546" s="243"/>
      <c r="M546" s="244"/>
      <c r="N546" s="245"/>
      <c r="O546" s="245"/>
      <c r="P546" s="245"/>
      <c r="Q546" s="245"/>
      <c r="R546" s="245"/>
      <c r="S546" s="245"/>
      <c r="T546" s="246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47" t="s">
        <v>155</v>
      </c>
      <c r="AU546" s="247" t="s">
        <v>149</v>
      </c>
      <c r="AV546" s="14" t="s">
        <v>148</v>
      </c>
      <c r="AW546" s="14" t="s">
        <v>32</v>
      </c>
      <c r="AX546" s="14" t="s">
        <v>78</v>
      </c>
      <c r="AY546" s="247" t="s">
        <v>140</v>
      </c>
    </row>
    <row r="547" s="2" customFormat="1" ht="16.5" customHeight="1">
      <c r="A547" s="40"/>
      <c r="B547" s="41"/>
      <c r="C547" s="206" t="s">
        <v>893</v>
      </c>
      <c r="D547" s="206" t="s">
        <v>143</v>
      </c>
      <c r="E547" s="207" t="s">
        <v>894</v>
      </c>
      <c r="F547" s="208" t="s">
        <v>895</v>
      </c>
      <c r="G547" s="209" t="s">
        <v>146</v>
      </c>
      <c r="H547" s="210">
        <v>4.4900000000000002</v>
      </c>
      <c r="I547" s="211"/>
      <c r="J547" s="212">
        <f>ROUND(I547*H547,2)</f>
        <v>0</v>
      </c>
      <c r="K547" s="208" t="s">
        <v>147</v>
      </c>
      <c r="L547" s="46"/>
      <c r="M547" s="213" t="s">
        <v>19</v>
      </c>
      <c r="N547" s="214" t="s">
        <v>42</v>
      </c>
      <c r="O547" s="86"/>
      <c r="P547" s="215">
        <f>O547*H547</f>
        <v>0</v>
      </c>
      <c r="Q547" s="215">
        <v>5.0000000000000002E-05</v>
      </c>
      <c r="R547" s="215">
        <f>Q547*H547</f>
        <v>0.00022450000000000001</v>
      </c>
      <c r="S547" s="215">
        <v>0</v>
      </c>
      <c r="T547" s="216">
        <f>S547*H547</f>
        <v>0</v>
      </c>
      <c r="U547" s="40"/>
      <c r="V547" s="40"/>
      <c r="W547" s="40"/>
      <c r="X547" s="40"/>
      <c r="Y547" s="40"/>
      <c r="Z547" s="40"/>
      <c r="AA547" s="40"/>
      <c r="AB547" s="40"/>
      <c r="AC547" s="40"/>
      <c r="AD547" s="40"/>
      <c r="AE547" s="40"/>
      <c r="AR547" s="217" t="s">
        <v>284</v>
      </c>
      <c r="AT547" s="217" t="s">
        <v>143</v>
      </c>
      <c r="AU547" s="217" t="s">
        <v>149</v>
      </c>
      <c r="AY547" s="19" t="s">
        <v>140</v>
      </c>
      <c r="BE547" s="218">
        <f>IF(N547="základní",J547,0)</f>
        <v>0</v>
      </c>
      <c r="BF547" s="218">
        <f>IF(N547="snížená",J547,0)</f>
        <v>0</v>
      </c>
      <c r="BG547" s="218">
        <f>IF(N547="zákl. přenesená",J547,0)</f>
        <v>0</v>
      </c>
      <c r="BH547" s="218">
        <f>IF(N547="sníž. přenesená",J547,0)</f>
        <v>0</v>
      </c>
      <c r="BI547" s="218">
        <f>IF(N547="nulová",J547,0)</f>
        <v>0</v>
      </c>
      <c r="BJ547" s="19" t="s">
        <v>149</v>
      </c>
      <c r="BK547" s="218">
        <f>ROUND(I547*H547,2)</f>
        <v>0</v>
      </c>
      <c r="BL547" s="19" t="s">
        <v>284</v>
      </c>
      <c r="BM547" s="217" t="s">
        <v>896</v>
      </c>
    </row>
    <row r="548" s="2" customFormat="1">
      <c r="A548" s="40"/>
      <c r="B548" s="41"/>
      <c r="C548" s="42"/>
      <c r="D548" s="219" t="s">
        <v>151</v>
      </c>
      <c r="E548" s="42"/>
      <c r="F548" s="220" t="s">
        <v>897</v>
      </c>
      <c r="G548" s="42"/>
      <c r="H548" s="42"/>
      <c r="I548" s="221"/>
      <c r="J548" s="42"/>
      <c r="K548" s="42"/>
      <c r="L548" s="46"/>
      <c r="M548" s="222"/>
      <c r="N548" s="223"/>
      <c r="O548" s="86"/>
      <c r="P548" s="86"/>
      <c r="Q548" s="86"/>
      <c r="R548" s="86"/>
      <c r="S548" s="86"/>
      <c r="T548" s="87"/>
      <c r="U548" s="40"/>
      <c r="V548" s="40"/>
      <c r="W548" s="40"/>
      <c r="X548" s="40"/>
      <c r="Y548" s="40"/>
      <c r="Z548" s="40"/>
      <c r="AA548" s="40"/>
      <c r="AB548" s="40"/>
      <c r="AC548" s="40"/>
      <c r="AD548" s="40"/>
      <c r="AE548" s="40"/>
      <c r="AT548" s="19" t="s">
        <v>151</v>
      </c>
      <c r="AU548" s="19" t="s">
        <v>149</v>
      </c>
    </row>
    <row r="549" s="2" customFormat="1">
      <c r="A549" s="40"/>
      <c r="B549" s="41"/>
      <c r="C549" s="42"/>
      <c r="D549" s="224" t="s">
        <v>153</v>
      </c>
      <c r="E549" s="42"/>
      <c r="F549" s="225" t="s">
        <v>898</v>
      </c>
      <c r="G549" s="42"/>
      <c r="H549" s="42"/>
      <c r="I549" s="221"/>
      <c r="J549" s="42"/>
      <c r="K549" s="42"/>
      <c r="L549" s="46"/>
      <c r="M549" s="222"/>
      <c r="N549" s="223"/>
      <c r="O549" s="86"/>
      <c r="P549" s="86"/>
      <c r="Q549" s="86"/>
      <c r="R549" s="86"/>
      <c r="S549" s="86"/>
      <c r="T549" s="87"/>
      <c r="U549" s="40"/>
      <c r="V549" s="40"/>
      <c r="W549" s="40"/>
      <c r="X549" s="40"/>
      <c r="Y549" s="40"/>
      <c r="Z549" s="40"/>
      <c r="AA549" s="40"/>
      <c r="AB549" s="40"/>
      <c r="AC549" s="40"/>
      <c r="AD549" s="40"/>
      <c r="AE549" s="40"/>
      <c r="AT549" s="19" t="s">
        <v>153</v>
      </c>
      <c r="AU549" s="19" t="s">
        <v>149</v>
      </c>
    </row>
    <row r="550" s="13" customFormat="1">
      <c r="A550" s="13"/>
      <c r="B550" s="226"/>
      <c r="C550" s="227"/>
      <c r="D550" s="219" t="s">
        <v>155</v>
      </c>
      <c r="E550" s="228" t="s">
        <v>19</v>
      </c>
      <c r="F550" s="229" t="s">
        <v>349</v>
      </c>
      <c r="G550" s="227"/>
      <c r="H550" s="230">
        <v>1.3300000000000001</v>
      </c>
      <c r="I550" s="231"/>
      <c r="J550" s="227"/>
      <c r="K550" s="227"/>
      <c r="L550" s="232"/>
      <c r="M550" s="233"/>
      <c r="N550" s="234"/>
      <c r="O550" s="234"/>
      <c r="P550" s="234"/>
      <c r="Q550" s="234"/>
      <c r="R550" s="234"/>
      <c r="S550" s="234"/>
      <c r="T550" s="235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36" t="s">
        <v>155</v>
      </c>
      <c r="AU550" s="236" t="s">
        <v>149</v>
      </c>
      <c r="AV550" s="13" t="s">
        <v>149</v>
      </c>
      <c r="AW550" s="13" t="s">
        <v>32</v>
      </c>
      <c r="AX550" s="13" t="s">
        <v>70</v>
      </c>
      <c r="AY550" s="236" t="s">
        <v>140</v>
      </c>
    </row>
    <row r="551" s="13" customFormat="1">
      <c r="A551" s="13"/>
      <c r="B551" s="226"/>
      <c r="C551" s="227"/>
      <c r="D551" s="219" t="s">
        <v>155</v>
      </c>
      <c r="E551" s="228" t="s">
        <v>19</v>
      </c>
      <c r="F551" s="229" t="s">
        <v>861</v>
      </c>
      <c r="G551" s="227"/>
      <c r="H551" s="230">
        <v>3.1600000000000001</v>
      </c>
      <c r="I551" s="231"/>
      <c r="J551" s="227"/>
      <c r="K551" s="227"/>
      <c r="L551" s="232"/>
      <c r="M551" s="233"/>
      <c r="N551" s="234"/>
      <c r="O551" s="234"/>
      <c r="P551" s="234"/>
      <c r="Q551" s="234"/>
      <c r="R551" s="234"/>
      <c r="S551" s="234"/>
      <c r="T551" s="235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36" t="s">
        <v>155</v>
      </c>
      <c r="AU551" s="236" t="s">
        <v>149</v>
      </c>
      <c r="AV551" s="13" t="s">
        <v>149</v>
      </c>
      <c r="AW551" s="13" t="s">
        <v>32</v>
      </c>
      <c r="AX551" s="13" t="s">
        <v>70</v>
      </c>
      <c r="AY551" s="236" t="s">
        <v>140</v>
      </c>
    </row>
    <row r="552" s="14" customFormat="1">
      <c r="A552" s="14"/>
      <c r="B552" s="237"/>
      <c r="C552" s="238"/>
      <c r="D552" s="219" t="s">
        <v>155</v>
      </c>
      <c r="E552" s="239" t="s">
        <v>19</v>
      </c>
      <c r="F552" s="240" t="s">
        <v>172</v>
      </c>
      <c r="G552" s="238"/>
      <c r="H552" s="241">
        <v>4.4900000000000002</v>
      </c>
      <c r="I552" s="242"/>
      <c r="J552" s="238"/>
      <c r="K552" s="238"/>
      <c r="L552" s="243"/>
      <c r="M552" s="244"/>
      <c r="N552" s="245"/>
      <c r="O552" s="245"/>
      <c r="P552" s="245"/>
      <c r="Q552" s="245"/>
      <c r="R552" s="245"/>
      <c r="S552" s="245"/>
      <c r="T552" s="246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47" t="s">
        <v>155</v>
      </c>
      <c r="AU552" s="247" t="s">
        <v>149</v>
      </c>
      <c r="AV552" s="14" t="s">
        <v>148</v>
      </c>
      <c r="AW552" s="14" t="s">
        <v>32</v>
      </c>
      <c r="AX552" s="14" t="s">
        <v>78</v>
      </c>
      <c r="AY552" s="247" t="s">
        <v>140</v>
      </c>
    </row>
    <row r="553" s="2" customFormat="1" ht="16.5" customHeight="1">
      <c r="A553" s="40"/>
      <c r="B553" s="41"/>
      <c r="C553" s="206" t="s">
        <v>899</v>
      </c>
      <c r="D553" s="206" t="s">
        <v>143</v>
      </c>
      <c r="E553" s="207" t="s">
        <v>900</v>
      </c>
      <c r="F553" s="208" t="s">
        <v>901</v>
      </c>
      <c r="G553" s="209" t="s">
        <v>308</v>
      </c>
      <c r="H553" s="210">
        <v>0.14699999999999999</v>
      </c>
      <c r="I553" s="211"/>
      <c r="J553" s="212">
        <f>ROUND(I553*H553,2)</f>
        <v>0</v>
      </c>
      <c r="K553" s="208" t="s">
        <v>147</v>
      </c>
      <c r="L553" s="46"/>
      <c r="M553" s="213" t="s">
        <v>19</v>
      </c>
      <c r="N553" s="214" t="s">
        <v>42</v>
      </c>
      <c r="O553" s="86"/>
      <c r="P553" s="215">
        <f>O553*H553</f>
        <v>0</v>
      </c>
      <c r="Q553" s="215">
        <v>0</v>
      </c>
      <c r="R553" s="215">
        <f>Q553*H553</f>
        <v>0</v>
      </c>
      <c r="S553" s="215">
        <v>0</v>
      </c>
      <c r="T553" s="216">
        <f>S553*H553</f>
        <v>0</v>
      </c>
      <c r="U553" s="40"/>
      <c r="V553" s="40"/>
      <c r="W553" s="40"/>
      <c r="X553" s="40"/>
      <c r="Y553" s="40"/>
      <c r="Z553" s="40"/>
      <c r="AA553" s="40"/>
      <c r="AB553" s="40"/>
      <c r="AC553" s="40"/>
      <c r="AD553" s="40"/>
      <c r="AE553" s="40"/>
      <c r="AR553" s="217" t="s">
        <v>284</v>
      </c>
      <c r="AT553" s="217" t="s">
        <v>143</v>
      </c>
      <c r="AU553" s="217" t="s">
        <v>149</v>
      </c>
      <c r="AY553" s="19" t="s">
        <v>140</v>
      </c>
      <c r="BE553" s="218">
        <f>IF(N553="základní",J553,0)</f>
        <v>0</v>
      </c>
      <c r="BF553" s="218">
        <f>IF(N553="snížená",J553,0)</f>
        <v>0</v>
      </c>
      <c r="BG553" s="218">
        <f>IF(N553="zákl. přenesená",J553,0)</f>
        <v>0</v>
      </c>
      <c r="BH553" s="218">
        <f>IF(N553="sníž. přenesená",J553,0)</f>
        <v>0</v>
      </c>
      <c r="BI553" s="218">
        <f>IF(N553="nulová",J553,0)</f>
        <v>0</v>
      </c>
      <c r="BJ553" s="19" t="s">
        <v>149</v>
      </c>
      <c r="BK553" s="218">
        <f>ROUND(I553*H553,2)</f>
        <v>0</v>
      </c>
      <c r="BL553" s="19" t="s">
        <v>284</v>
      </c>
      <c r="BM553" s="217" t="s">
        <v>902</v>
      </c>
    </row>
    <row r="554" s="2" customFormat="1">
      <c r="A554" s="40"/>
      <c r="B554" s="41"/>
      <c r="C554" s="42"/>
      <c r="D554" s="219" t="s">
        <v>151</v>
      </c>
      <c r="E554" s="42"/>
      <c r="F554" s="220" t="s">
        <v>903</v>
      </c>
      <c r="G554" s="42"/>
      <c r="H554" s="42"/>
      <c r="I554" s="221"/>
      <c r="J554" s="42"/>
      <c r="K554" s="42"/>
      <c r="L554" s="46"/>
      <c r="M554" s="222"/>
      <c r="N554" s="223"/>
      <c r="O554" s="86"/>
      <c r="P554" s="86"/>
      <c r="Q554" s="86"/>
      <c r="R554" s="86"/>
      <c r="S554" s="86"/>
      <c r="T554" s="87"/>
      <c r="U554" s="40"/>
      <c r="V554" s="40"/>
      <c r="W554" s="40"/>
      <c r="X554" s="40"/>
      <c r="Y554" s="40"/>
      <c r="Z554" s="40"/>
      <c r="AA554" s="40"/>
      <c r="AB554" s="40"/>
      <c r="AC554" s="40"/>
      <c r="AD554" s="40"/>
      <c r="AE554" s="40"/>
      <c r="AT554" s="19" t="s">
        <v>151</v>
      </c>
      <c r="AU554" s="19" t="s">
        <v>149</v>
      </c>
    </row>
    <row r="555" s="2" customFormat="1">
      <c r="A555" s="40"/>
      <c r="B555" s="41"/>
      <c r="C555" s="42"/>
      <c r="D555" s="224" t="s">
        <v>153</v>
      </c>
      <c r="E555" s="42"/>
      <c r="F555" s="225" t="s">
        <v>904</v>
      </c>
      <c r="G555" s="42"/>
      <c r="H555" s="42"/>
      <c r="I555" s="221"/>
      <c r="J555" s="42"/>
      <c r="K555" s="42"/>
      <c r="L555" s="46"/>
      <c r="M555" s="222"/>
      <c r="N555" s="223"/>
      <c r="O555" s="86"/>
      <c r="P555" s="86"/>
      <c r="Q555" s="86"/>
      <c r="R555" s="86"/>
      <c r="S555" s="86"/>
      <c r="T555" s="87"/>
      <c r="U555" s="40"/>
      <c r="V555" s="40"/>
      <c r="W555" s="40"/>
      <c r="X555" s="40"/>
      <c r="Y555" s="40"/>
      <c r="Z555" s="40"/>
      <c r="AA555" s="40"/>
      <c r="AB555" s="40"/>
      <c r="AC555" s="40"/>
      <c r="AD555" s="40"/>
      <c r="AE555" s="40"/>
      <c r="AT555" s="19" t="s">
        <v>153</v>
      </c>
      <c r="AU555" s="19" t="s">
        <v>149</v>
      </c>
    </row>
    <row r="556" s="12" customFormat="1" ht="22.8" customHeight="1">
      <c r="A556" s="12"/>
      <c r="B556" s="190"/>
      <c r="C556" s="191"/>
      <c r="D556" s="192" t="s">
        <v>69</v>
      </c>
      <c r="E556" s="204" t="s">
        <v>905</v>
      </c>
      <c r="F556" s="204" t="s">
        <v>906</v>
      </c>
      <c r="G556" s="191"/>
      <c r="H556" s="191"/>
      <c r="I556" s="194"/>
      <c r="J556" s="205">
        <f>BK556</f>
        <v>0</v>
      </c>
      <c r="K556" s="191"/>
      <c r="L556" s="196"/>
      <c r="M556" s="197"/>
      <c r="N556" s="198"/>
      <c r="O556" s="198"/>
      <c r="P556" s="199">
        <f>SUM(P557:P618)</f>
        <v>0</v>
      </c>
      <c r="Q556" s="198"/>
      <c r="R556" s="199">
        <f>SUM(R557:R618)</f>
        <v>1.2319045700000002</v>
      </c>
      <c r="S556" s="198"/>
      <c r="T556" s="200">
        <f>SUM(T557:T618)</f>
        <v>0.20352999999999999</v>
      </c>
      <c r="U556" s="12"/>
      <c r="V556" s="12"/>
      <c r="W556" s="12"/>
      <c r="X556" s="12"/>
      <c r="Y556" s="12"/>
      <c r="Z556" s="12"/>
      <c r="AA556" s="12"/>
      <c r="AB556" s="12"/>
      <c r="AC556" s="12"/>
      <c r="AD556" s="12"/>
      <c r="AE556" s="12"/>
      <c r="AR556" s="201" t="s">
        <v>149</v>
      </c>
      <c r="AT556" s="202" t="s">
        <v>69</v>
      </c>
      <c r="AU556" s="202" t="s">
        <v>78</v>
      </c>
      <c r="AY556" s="201" t="s">
        <v>140</v>
      </c>
      <c r="BK556" s="203">
        <f>SUM(BK557:BK618)</f>
        <v>0</v>
      </c>
    </row>
    <row r="557" s="2" customFormat="1" ht="16.5" customHeight="1">
      <c r="A557" s="40"/>
      <c r="B557" s="41"/>
      <c r="C557" s="206" t="s">
        <v>907</v>
      </c>
      <c r="D557" s="206" t="s">
        <v>143</v>
      </c>
      <c r="E557" s="207" t="s">
        <v>908</v>
      </c>
      <c r="F557" s="208" t="s">
        <v>909</v>
      </c>
      <c r="G557" s="209" t="s">
        <v>146</v>
      </c>
      <c r="H557" s="210">
        <v>70.230000000000004</v>
      </c>
      <c r="I557" s="211"/>
      <c r="J557" s="212">
        <f>ROUND(I557*H557,2)</f>
        <v>0</v>
      </c>
      <c r="K557" s="208" t="s">
        <v>147</v>
      </c>
      <c r="L557" s="46"/>
      <c r="M557" s="213" t="s">
        <v>19</v>
      </c>
      <c r="N557" s="214" t="s">
        <v>42</v>
      </c>
      <c r="O557" s="86"/>
      <c r="P557" s="215">
        <f>O557*H557</f>
        <v>0</v>
      </c>
      <c r="Q557" s="215">
        <v>0</v>
      </c>
      <c r="R557" s="215">
        <f>Q557*H557</f>
        <v>0</v>
      </c>
      <c r="S557" s="215">
        <v>0</v>
      </c>
      <c r="T557" s="216">
        <f>S557*H557</f>
        <v>0</v>
      </c>
      <c r="U557" s="40"/>
      <c r="V557" s="40"/>
      <c r="W557" s="40"/>
      <c r="X557" s="40"/>
      <c r="Y557" s="40"/>
      <c r="Z557" s="40"/>
      <c r="AA557" s="40"/>
      <c r="AB557" s="40"/>
      <c r="AC557" s="40"/>
      <c r="AD557" s="40"/>
      <c r="AE557" s="40"/>
      <c r="AR557" s="217" t="s">
        <v>284</v>
      </c>
      <c r="AT557" s="217" t="s">
        <v>143</v>
      </c>
      <c r="AU557" s="217" t="s">
        <v>149</v>
      </c>
      <c r="AY557" s="19" t="s">
        <v>140</v>
      </c>
      <c r="BE557" s="218">
        <f>IF(N557="základní",J557,0)</f>
        <v>0</v>
      </c>
      <c r="BF557" s="218">
        <f>IF(N557="snížená",J557,0)</f>
        <v>0</v>
      </c>
      <c r="BG557" s="218">
        <f>IF(N557="zákl. přenesená",J557,0)</f>
        <v>0</v>
      </c>
      <c r="BH557" s="218">
        <f>IF(N557="sníž. přenesená",J557,0)</f>
        <v>0</v>
      </c>
      <c r="BI557" s="218">
        <f>IF(N557="nulová",J557,0)</f>
        <v>0</v>
      </c>
      <c r="BJ557" s="19" t="s">
        <v>149</v>
      </c>
      <c r="BK557" s="218">
        <f>ROUND(I557*H557,2)</f>
        <v>0</v>
      </c>
      <c r="BL557" s="19" t="s">
        <v>284</v>
      </c>
      <c r="BM557" s="217" t="s">
        <v>910</v>
      </c>
    </row>
    <row r="558" s="2" customFormat="1">
      <c r="A558" s="40"/>
      <c r="B558" s="41"/>
      <c r="C558" s="42"/>
      <c r="D558" s="219" t="s">
        <v>151</v>
      </c>
      <c r="E558" s="42"/>
      <c r="F558" s="220" t="s">
        <v>911</v>
      </c>
      <c r="G558" s="42"/>
      <c r="H558" s="42"/>
      <c r="I558" s="221"/>
      <c r="J558" s="42"/>
      <c r="K558" s="42"/>
      <c r="L558" s="46"/>
      <c r="M558" s="222"/>
      <c r="N558" s="223"/>
      <c r="O558" s="86"/>
      <c r="P558" s="86"/>
      <c r="Q558" s="86"/>
      <c r="R558" s="86"/>
      <c r="S558" s="86"/>
      <c r="T558" s="87"/>
      <c r="U558" s="40"/>
      <c r="V558" s="40"/>
      <c r="W558" s="40"/>
      <c r="X558" s="40"/>
      <c r="Y558" s="40"/>
      <c r="Z558" s="40"/>
      <c r="AA558" s="40"/>
      <c r="AB558" s="40"/>
      <c r="AC558" s="40"/>
      <c r="AD558" s="40"/>
      <c r="AE558" s="40"/>
      <c r="AT558" s="19" t="s">
        <v>151</v>
      </c>
      <c r="AU558" s="19" t="s">
        <v>149</v>
      </c>
    </row>
    <row r="559" s="2" customFormat="1">
      <c r="A559" s="40"/>
      <c r="B559" s="41"/>
      <c r="C559" s="42"/>
      <c r="D559" s="224" t="s">
        <v>153</v>
      </c>
      <c r="E559" s="42"/>
      <c r="F559" s="225" t="s">
        <v>912</v>
      </c>
      <c r="G559" s="42"/>
      <c r="H559" s="42"/>
      <c r="I559" s="221"/>
      <c r="J559" s="42"/>
      <c r="K559" s="42"/>
      <c r="L559" s="46"/>
      <c r="M559" s="222"/>
      <c r="N559" s="223"/>
      <c r="O559" s="86"/>
      <c r="P559" s="86"/>
      <c r="Q559" s="86"/>
      <c r="R559" s="86"/>
      <c r="S559" s="86"/>
      <c r="T559" s="87"/>
      <c r="U559" s="40"/>
      <c r="V559" s="40"/>
      <c r="W559" s="40"/>
      <c r="X559" s="40"/>
      <c r="Y559" s="40"/>
      <c r="Z559" s="40"/>
      <c r="AA559" s="40"/>
      <c r="AB559" s="40"/>
      <c r="AC559" s="40"/>
      <c r="AD559" s="40"/>
      <c r="AE559" s="40"/>
      <c r="AT559" s="19" t="s">
        <v>153</v>
      </c>
      <c r="AU559" s="19" t="s">
        <v>149</v>
      </c>
    </row>
    <row r="560" s="13" customFormat="1">
      <c r="A560" s="13"/>
      <c r="B560" s="226"/>
      <c r="C560" s="227"/>
      <c r="D560" s="219" t="s">
        <v>155</v>
      </c>
      <c r="E560" s="228" t="s">
        <v>19</v>
      </c>
      <c r="F560" s="229" t="s">
        <v>913</v>
      </c>
      <c r="G560" s="227"/>
      <c r="H560" s="230">
        <v>9.1300000000000008</v>
      </c>
      <c r="I560" s="231"/>
      <c r="J560" s="227"/>
      <c r="K560" s="227"/>
      <c r="L560" s="232"/>
      <c r="M560" s="233"/>
      <c r="N560" s="234"/>
      <c r="O560" s="234"/>
      <c r="P560" s="234"/>
      <c r="Q560" s="234"/>
      <c r="R560" s="234"/>
      <c r="S560" s="234"/>
      <c r="T560" s="235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36" t="s">
        <v>155</v>
      </c>
      <c r="AU560" s="236" t="s">
        <v>149</v>
      </c>
      <c r="AV560" s="13" t="s">
        <v>149</v>
      </c>
      <c r="AW560" s="13" t="s">
        <v>32</v>
      </c>
      <c r="AX560" s="13" t="s">
        <v>70</v>
      </c>
      <c r="AY560" s="236" t="s">
        <v>140</v>
      </c>
    </row>
    <row r="561" s="13" customFormat="1">
      <c r="A561" s="13"/>
      <c r="B561" s="226"/>
      <c r="C561" s="227"/>
      <c r="D561" s="219" t="s">
        <v>155</v>
      </c>
      <c r="E561" s="228" t="s">
        <v>19</v>
      </c>
      <c r="F561" s="229" t="s">
        <v>914</v>
      </c>
      <c r="G561" s="227"/>
      <c r="H561" s="230">
        <v>14.51</v>
      </c>
      <c r="I561" s="231"/>
      <c r="J561" s="227"/>
      <c r="K561" s="227"/>
      <c r="L561" s="232"/>
      <c r="M561" s="233"/>
      <c r="N561" s="234"/>
      <c r="O561" s="234"/>
      <c r="P561" s="234"/>
      <c r="Q561" s="234"/>
      <c r="R561" s="234"/>
      <c r="S561" s="234"/>
      <c r="T561" s="235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36" t="s">
        <v>155</v>
      </c>
      <c r="AU561" s="236" t="s">
        <v>149</v>
      </c>
      <c r="AV561" s="13" t="s">
        <v>149</v>
      </c>
      <c r="AW561" s="13" t="s">
        <v>32</v>
      </c>
      <c r="AX561" s="13" t="s">
        <v>70</v>
      </c>
      <c r="AY561" s="236" t="s">
        <v>140</v>
      </c>
    </row>
    <row r="562" s="13" customFormat="1">
      <c r="A562" s="13"/>
      <c r="B562" s="226"/>
      <c r="C562" s="227"/>
      <c r="D562" s="219" t="s">
        <v>155</v>
      </c>
      <c r="E562" s="228" t="s">
        <v>19</v>
      </c>
      <c r="F562" s="229" t="s">
        <v>915</v>
      </c>
      <c r="G562" s="227"/>
      <c r="H562" s="230">
        <v>1.27</v>
      </c>
      <c r="I562" s="231"/>
      <c r="J562" s="227"/>
      <c r="K562" s="227"/>
      <c r="L562" s="232"/>
      <c r="M562" s="233"/>
      <c r="N562" s="234"/>
      <c r="O562" s="234"/>
      <c r="P562" s="234"/>
      <c r="Q562" s="234"/>
      <c r="R562" s="234"/>
      <c r="S562" s="234"/>
      <c r="T562" s="235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36" t="s">
        <v>155</v>
      </c>
      <c r="AU562" s="236" t="s">
        <v>149</v>
      </c>
      <c r="AV562" s="13" t="s">
        <v>149</v>
      </c>
      <c r="AW562" s="13" t="s">
        <v>32</v>
      </c>
      <c r="AX562" s="13" t="s">
        <v>70</v>
      </c>
      <c r="AY562" s="236" t="s">
        <v>140</v>
      </c>
    </row>
    <row r="563" s="13" customFormat="1">
      <c r="A563" s="13"/>
      <c r="B563" s="226"/>
      <c r="C563" s="227"/>
      <c r="D563" s="219" t="s">
        <v>155</v>
      </c>
      <c r="E563" s="228" t="s">
        <v>19</v>
      </c>
      <c r="F563" s="229" t="s">
        <v>916</v>
      </c>
      <c r="G563" s="227"/>
      <c r="H563" s="230">
        <v>21.620000000000001</v>
      </c>
      <c r="I563" s="231"/>
      <c r="J563" s="227"/>
      <c r="K563" s="227"/>
      <c r="L563" s="232"/>
      <c r="M563" s="233"/>
      <c r="N563" s="234"/>
      <c r="O563" s="234"/>
      <c r="P563" s="234"/>
      <c r="Q563" s="234"/>
      <c r="R563" s="234"/>
      <c r="S563" s="234"/>
      <c r="T563" s="235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36" t="s">
        <v>155</v>
      </c>
      <c r="AU563" s="236" t="s">
        <v>149</v>
      </c>
      <c r="AV563" s="13" t="s">
        <v>149</v>
      </c>
      <c r="AW563" s="13" t="s">
        <v>32</v>
      </c>
      <c r="AX563" s="13" t="s">
        <v>70</v>
      </c>
      <c r="AY563" s="236" t="s">
        <v>140</v>
      </c>
    </row>
    <row r="564" s="13" customFormat="1">
      <c r="A564" s="13"/>
      <c r="B564" s="226"/>
      <c r="C564" s="227"/>
      <c r="D564" s="219" t="s">
        <v>155</v>
      </c>
      <c r="E564" s="228" t="s">
        <v>19</v>
      </c>
      <c r="F564" s="229" t="s">
        <v>917</v>
      </c>
      <c r="G564" s="227"/>
      <c r="H564" s="230">
        <v>15.130000000000001</v>
      </c>
      <c r="I564" s="231"/>
      <c r="J564" s="227"/>
      <c r="K564" s="227"/>
      <c r="L564" s="232"/>
      <c r="M564" s="233"/>
      <c r="N564" s="234"/>
      <c r="O564" s="234"/>
      <c r="P564" s="234"/>
      <c r="Q564" s="234"/>
      <c r="R564" s="234"/>
      <c r="S564" s="234"/>
      <c r="T564" s="235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36" t="s">
        <v>155</v>
      </c>
      <c r="AU564" s="236" t="s">
        <v>149</v>
      </c>
      <c r="AV564" s="13" t="s">
        <v>149</v>
      </c>
      <c r="AW564" s="13" t="s">
        <v>32</v>
      </c>
      <c r="AX564" s="13" t="s">
        <v>70</v>
      </c>
      <c r="AY564" s="236" t="s">
        <v>140</v>
      </c>
    </row>
    <row r="565" s="13" customFormat="1">
      <c r="A565" s="13"/>
      <c r="B565" s="226"/>
      <c r="C565" s="227"/>
      <c r="D565" s="219" t="s">
        <v>155</v>
      </c>
      <c r="E565" s="228" t="s">
        <v>19</v>
      </c>
      <c r="F565" s="229" t="s">
        <v>918</v>
      </c>
      <c r="G565" s="227"/>
      <c r="H565" s="230">
        <v>8.5700000000000003</v>
      </c>
      <c r="I565" s="231"/>
      <c r="J565" s="227"/>
      <c r="K565" s="227"/>
      <c r="L565" s="232"/>
      <c r="M565" s="233"/>
      <c r="N565" s="234"/>
      <c r="O565" s="234"/>
      <c r="P565" s="234"/>
      <c r="Q565" s="234"/>
      <c r="R565" s="234"/>
      <c r="S565" s="234"/>
      <c r="T565" s="235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36" t="s">
        <v>155</v>
      </c>
      <c r="AU565" s="236" t="s">
        <v>149</v>
      </c>
      <c r="AV565" s="13" t="s">
        <v>149</v>
      </c>
      <c r="AW565" s="13" t="s">
        <v>32</v>
      </c>
      <c r="AX565" s="13" t="s">
        <v>70</v>
      </c>
      <c r="AY565" s="236" t="s">
        <v>140</v>
      </c>
    </row>
    <row r="566" s="14" customFormat="1">
      <c r="A566" s="14"/>
      <c r="B566" s="237"/>
      <c r="C566" s="238"/>
      <c r="D566" s="219" t="s">
        <v>155</v>
      </c>
      <c r="E566" s="239" t="s">
        <v>19</v>
      </c>
      <c r="F566" s="240" t="s">
        <v>172</v>
      </c>
      <c r="G566" s="238"/>
      <c r="H566" s="241">
        <v>70.230000000000004</v>
      </c>
      <c r="I566" s="242"/>
      <c r="J566" s="238"/>
      <c r="K566" s="238"/>
      <c r="L566" s="243"/>
      <c r="M566" s="244"/>
      <c r="N566" s="245"/>
      <c r="O566" s="245"/>
      <c r="P566" s="245"/>
      <c r="Q566" s="245"/>
      <c r="R566" s="245"/>
      <c r="S566" s="245"/>
      <c r="T566" s="246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47" t="s">
        <v>155</v>
      </c>
      <c r="AU566" s="247" t="s">
        <v>149</v>
      </c>
      <c r="AV566" s="14" t="s">
        <v>148</v>
      </c>
      <c r="AW566" s="14" t="s">
        <v>32</v>
      </c>
      <c r="AX566" s="14" t="s">
        <v>78</v>
      </c>
      <c r="AY566" s="247" t="s">
        <v>140</v>
      </c>
    </row>
    <row r="567" s="2" customFormat="1" ht="16.5" customHeight="1">
      <c r="A567" s="40"/>
      <c r="B567" s="41"/>
      <c r="C567" s="206" t="s">
        <v>919</v>
      </c>
      <c r="D567" s="206" t="s">
        <v>143</v>
      </c>
      <c r="E567" s="207" t="s">
        <v>920</v>
      </c>
      <c r="F567" s="208" t="s">
        <v>921</v>
      </c>
      <c r="G567" s="209" t="s">
        <v>146</v>
      </c>
      <c r="H567" s="210">
        <v>70.230000000000004</v>
      </c>
      <c r="I567" s="211"/>
      <c r="J567" s="212">
        <f>ROUND(I567*H567,2)</f>
        <v>0</v>
      </c>
      <c r="K567" s="208" t="s">
        <v>147</v>
      </c>
      <c r="L567" s="46"/>
      <c r="M567" s="213" t="s">
        <v>19</v>
      </c>
      <c r="N567" s="214" t="s">
        <v>42</v>
      </c>
      <c r="O567" s="86"/>
      <c r="P567" s="215">
        <f>O567*H567</f>
        <v>0</v>
      </c>
      <c r="Q567" s="215">
        <v>3.0000000000000001E-05</v>
      </c>
      <c r="R567" s="215">
        <f>Q567*H567</f>
        <v>0.0021069000000000001</v>
      </c>
      <c r="S567" s="215">
        <v>0</v>
      </c>
      <c r="T567" s="216">
        <f>S567*H567</f>
        <v>0</v>
      </c>
      <c r="U567" s="40"/>
      <c r="V567" s="40"/>
      <c r="W567" s="40"/>
      <c r="X567" s="40"/>
      <c r="Y567" s="40"/>
      <c r="Z567" s="40"/>
      <c r="AA567" s="40"/>
      <c r="AB567" s="40"/>
      <c r="AC567" s="40"/>
      <c r="AD567" s="40"/>
      <c r="AE567" s="40"/>
      <c r="AR567" s="217" t="s">
        <v>284</v>
      </c>
      <c r="AT567" s="217" t="s">
        <v>143</v>
      </c>
      <c r="AU567" s="217" t="s">
        <v>149</v>
      </c>
      <c r="AY567" s="19" t="s">
        <v>140</v>
      </c>
      <c r="BE567" s="218">
        <f>IF(N567="základní",J567,0)</f>
        <v>0</v>
      </c>
      <c r="BF567" s="218">
        <f>IF(N567="snížená",J567,0)</f>
        <v>0</v>
      </c>
      <c r="BG567" s="218">
        <f>IF(N567="zákl. přenesená",J567,0)</f>
        <v>0</v>
      </c>
      <c r="BH567" s="218">
        <f>IF(N567="sníž. přenesená",J567,0)</f>
        <v>0</v>
      </c>
      <c r="BI567" s="218">
        <f>IF(N567="nulová",J567,0)</f>
        <v>0</v>
      </c>
      <c r="BJ567" s="19" t="s">
        <v>149</v>
      </c>
      <c r="BK567" s="218">
        <f>ROUND(I567*H567,2)</f>
        <v>0</v>
      </c>
      <c r="BL567" s="19" t="s">
        <v>284</v>
      </c>
      <c r="BM567" s="217" t="s">
        <v>922</v>
      </c>
    </row>
    <row r="568" s="2" customFormat="1">
      <c r="A568" s="40"/>
      <c r="B568" s="41"/>
      <c r="C568" s="42"/>
      <c r="D568" s="219" t="s">
        <v>151</v>
      </c>
      <c r="E568" s="42"/>
      <c r="F568" s="220" t="s">
        <v>923</v>
      </c>
      <c r="G568" s="42"/>
      <c r="H568" s="42"/>
      <c r="I568" s="221"/>
      <c r="J568" s="42"/>
      <c r="K568" s="42"/>
      <c r="L568" s="46"/>
      <c r="M568" s="222"/>
      <c r="N568" s="223"/>
      <c r="O568" s="86"/>
      <c r="P568" s="86"/>
      <c r="Q568" s="86"/>
      <c r="R568" s="86"/>
      <c r="S568" s="86"/>
      <c r="T568" s="87"/>
      <c r="U568" s="40"/>
      <c r="V568" s="40"/>
      <c r="W568" s="40"/>
      <c r="X568" s="40"/>
      <c r="Y568" s="40"/>
      <c r="Z568" s="40"/>
      <c r="AA568" s="40"/>
      <c r="AB568" s="40"/>
      <c r="AC568" s="40"/>
      <c r="AD568" s="40"/>
      <c r="AE568" s="40"/>
      <c r="AT568" s="19" t="s">
        <v>151</v>
      </c>
      <c r="AU568" s="19" t="s">
        <v>149</v>
      </c>
    </row>
    <row r="569" s="2" customFormat="1">
      <c r="A569" s="40"/>
      <c r="B569" s="41"/>
      <c r="C569" s="42"/>
      <c r="D569" s="224" t="s">
        <v>153</v>
      </c>
      <c r="E569" s="42"/>
      <c r="F569" s="225" t="s">
        <v>924</v>
      </c>
      <c r="G569" s="42"/>
      <c r="H569" s="42"/>
      <c r="I569" s="221"/>
      <c r="J569" s="42"/>
      <c r="K569" s="42"/>
      <c r="L569" s="46"/>
      <c r="M569" s="222"/>
      <c r="N569" s="223"/>
      <c r="O569" s="86"/>
      <c r="P569" s="86"/>
      <c r="Q569" s="86"/>
      <c r="R569" s="86"/>
      <c r="S569" s="86"/>
      <c r="T569" s="87"/>
      <c r="U569" s="40"/>
      <c r="V569" s="40"/>
      <c r="W569" s="40"/>
      <c r="X569" s="40"/>
      <c r="Y569" s="40"/>
      <c r="Z569" s="40"/>
      <c r="AA569" s="40"/>
      <c r="AB569" s="40"/>
      <c r="AC569" s="40"/>
      <c r="AD569" s="40"/>
      <c r="AE569" s="40"/>
      <c r="AT569" s="19" t="s">
        <v>153</v>
      </c>
      <c r="AU569" s="19" t="s">
        <v>149</v>
      </c>
    </row>
    <row r="570" s="2" customFormat="1" ht="21.75" customHeight="1">
      <c r="A570" s="40"/>
      <c r="B570" s="41"/>
      <c r="C570" s="206" t="s">
        <v>925</v>
      </c>
      <c r="D570" s="206" t="s">
        <v>143</v>
      </c>
      <c r="E570" s="207" t="s">
        <v>926</v>
      </c>
      <c r="F570" s="208" t="s">
        <v>927</v>
      </c>
      <c r="G570" s="209" t="s">
        <v>146</v>
      </c>
      <c r="H570" s="210">
        <v>70.230000000000004</v>
      </c>
      <c r="I570" s="211"/>
      <c r="J570" s="212">
        <f>ROUND(I570*H570,2)</f>
        <v>0</v>
      </c>
      <c r="K570" s="208" t="s">
        <v>147</v>
      </c>
      <c r="L570" s="46"/>
      <c r="M570" s="213" t="s">
        <v>19</v>
      </c>
      <c r="N570" s="214" t="s">
        <v>42</v>
      </c>
      <c r="O570" s="86"/>
      <c r="P570" s="215">
        <f>O570*H570</f>
        <v>0</v>
      </c>
      <c r="Q570" s="215">
        <v>0.012</v>
      </c>
      <c r="R570" s="215">
        <f>Q570*H570</f>
        <v>0.84276000000000006</v>
      </c>
      <c r="S570" s="215">
        <v>0</v>
      </c>
      <c r="T570" s="216">
        <f>S570*H570</f>
        <v>0</v>
      </c>
      <c r="U570" s="40"/>
      <c r="V570" s="40"/>
      <c r="W570" s="40"/>
      <c r="X570" s="40"/>
      <c r="Y570" s="40"/>
      <c r="Z570" s="40"/>
      <c r="AA570" s="40"/>
      <c r="AB570" s="40"/>
      <c r="AC570" s="40"/>
      <c r="AD570" s="40"/>
      <c r="AE570" s="40"/>
      <c r="AR570" s="217" t="s">
        <v>284</v>
      </c>
      <c r="AT570" s="217" t="s">
        <v>143</v>
      </c>
      <c r="AU570" s="217" t="s">
        <v>149</v>
      </c>
      <c r="AY570" s="19" t="s">
        <v>140</v>
      </c>
      <c r="BE570" s="218">
        <f>IF(N570="základní",J570,0)</f>
        <v>0</v>
      </c>
      <c r="BF570" s="218">
        <f>IF(N570="snížená",J570,0)</f>
        <v>0</v>
      </c>
      <c r="BG570" s="218">
        <f>IF(N570="zákl. přenesená",J570,0)</f>
        <v>0</v>
      </c>
      <c r="BH570" s="218">
        <f>IF(N570="sníž. přenesená",J570,0)</f>
        <v>0</v>
      </c>
      <c r="BI570" s="218">
        <f>IF(N570="nulová",J570,0)</f>
        <v>0</v>
      </c>
      <c r="BJ570" s="19" t="s">
        <v>149</v>
      </c>
      <c r="BK570" s="218">
        <f>ROUND(I570*H570,2)</f>
        <v>0</v>
      </c>
      <c r="BL570" s="19" t="s">
        <v>284</v>
      </c>
      <c r="BM570" s="217" t="s">
        <v>928</v>
      </c>
    </row>
    <row r="571" s="2" customFormat="1">
      <c r="A571" s="40"/>
      <c r="B571" s="41"/>
      <c r="C571" s="42"/>
      <c r="D571" s="219" t="s">
        <v>151</v>
      </c>
      <c r="E571" s="42"/>
      <c r="F571" s="220" t="s">
        <v>929</v>
      </c>
      <c r="G571" s="42"/>
      <c r="H571" s="42"/>
      <c r="I571" s="221"/>
      <c r="J571" s="42"/>
      <c r="K571" s="42"/>
      <c r="L571" s="46"/>
      <c r="M571" s="222"/>
      <c r="N571" s="223"/>
      <c r="O571" s="86"/>
      <c r="P571" s="86"/>
      <c r="Q571" s="86"/>
      <c r="R571" s="86"/>
      <c r="S571" s="86"/>
      <c r="T571" s="87"/>
      <c r="U571" s="40"/>
      <c r="V571" s="40"/>
      <c r="W571" s="40"/>
      <c r="X571" s="40"/>
      <c r="Y571" s="40"/>
      <c r="Z571" s="40"/>
      <c r="AA571" s="40"/>
      <c r="AB571" s="40"/>
      <c r="AC571" s="40"/>
      <c r="AD571" s="40"/>
      <c r="AE571" s="40"/>
      <c r="AT571" s="19" t="s">
        <v>151</v>
      </c>
      <c r="AU571" s="19" t="s">
        <v>149</v>
      </c>
    </row>
    <row r="572" s="2" customFormat="1">
      <c r="A572" s="40"/>
      <c r="B572" s="41"/>
      <c r="C572" s="42"/>
      <c r="D572" s="224" t="s">
        <v>153</v>
      </c>
      <c r="E572" s="42"/>
      <c r="F572" s="225" t="s">
        <v>930</v>
      </c>
      <c r="G572" s="42"/>
      <c r="H572" s="42"/>
      <c r="I572" s="221"/>
      <c r="J572" s="42"/>
      <c r="K572" s="42"/>
      <c r="L572" s="46"/>
      <c r="M572" s="222"/>
      <c r="N572" s="223"/>
      <c r="O572" s="86"/>
      <c r="P572" s="86"/>
      <c r="Q572" s="86"/>
      <c r="R572" s="86"/>
      <c r="S572" s="86"/>
      <c r="T572" s="87"/>
      <c r="U572" s="40"/>
      <c r="V572" s="40"/>
      <c r="W572" s="40"/>
      <c r="X572" s="40"/>
      <c r="Y572" s="40"/>
      <c r="Z572" s="40"/>
      <c r="AA572" s="40"/>
      <c r="AB572" s="40"/>
      <c r="AC572" s="40"/>
      <c r="AD572" s="40"/>
      <c r="AE572" s="40"/>
      <c r="AT572" s="19" t="s">
        <v>153</v>
      </c>
      <c r="AU572" s="19" t="s">
        <v>149</v>
      </c>
    </row>
    <row r="573" s="2" customFormat="1" ht="16.5" customHeight="1">
      <c r="A573" s="40"/>
      <c r="B573" s="41"/>
      <c r="C573" s="206" t="s">
        <v>931</v>
      </c>
      <c r="D573" s="206" t="s">
        <v>143</v>
      </c>
      <c r="E573" s="207" t="s">
        <v>932</v>
      </c>
      <c r="F573" s="208" t="s">
        <v>933</v>
      </c>
      <c r="G573" s="209" t="s">
        <v>146</v>
      </c>
      <c r="H573" s="210">
        <v>71.560000000000002</v>
      </c>
      <c r="I573" s="211"/>
      <c r="J573" s="212">
        <f>ROUND(I573*H573,2)</f>
        <v>0</v>
      </c>
      <c r="K573" s="208" t="s">
        <v>147</v>
      </c>
      <c r="L573" s="46"/>
      <c r="M573" s="213" t="s">
        <v>19</v>
      </c>
      <c r="N573" s="214" t="s">
        <v>42</v>
      </c>
      <c r="O573" s="86"/>
      <c r="P573" s="215">
        <f>O573*H573</f>
        <v>0</v>
      </c>
      <c r="Q573" s="215">
        <v>0</v>
      </c>
      <c r="R573" s="215">
        <f>Q573*H573</f>
        <v>0</v>
      </c>
      <c r="S573" s="215">
        <v>0.0025000000000000001</v>
      </c>
      <c r="T573" s="216">
        <f>S573*H573</f>
        <v>0.1789</v>
      </c>
      <c r="U573" s="40"/>
      <c r="V573" s="40"/>
      <c r="W573" s="40"/>
      <c r="X573" s="40"/>
      <c r="Y573" s="40"/>
      <c r="Z573" s="40"/>
      <c r="AA573" s="40"/>
      <c r="AB573" s="40"/>
      <c r="AC573" s="40"/>
      <c r="AD573" s="40"/>
      <c r="AE573" s="40"/>
      <c r="AR573" s="217" t="s">
        <v>284</v>
      </c>
      <c r="AT573" s="217" t="s">
        <v>143</v>
      </c>
      <c r="AU573" s="217" t="s">
        <v>149</v>
      </c>
      <c r="AY573" s="19" t="s">
        <v>140</v>
      </c>
      <c r="BE573" s="218">
        <f>IF(N573="základní",J573,0)</f>
        <v>0</v>
      </c>
      <c r="BF573" s="218">
        <f>IF(N573="snížená",J573,0)</f>
        <v>0</v>
      </c>
      <c r="BG573" s="218">
        <f>IF(N573="zákl. přenesená",J573,0)</f>
        <v>0</v>
      </c>
      <c r="BH573" s="218">
        <f>IF(N573="sníž. přenesená",J573,0)</f>
        <v>0</v>
      </c>
      <c r="BI573" s="218">
        <f>IF(N573="nulová",J573,0)</f>
        <v>0</v>
      </c>
      <c r="BJ573" s="19" t="s">
        <v>149</v>
      </c>
      <c r="BK573" s="218">
        <f>ROUND(I573*H573,2)</f>
        <v>0</v>
      </c>
      <c r="BL573" s="19" t="s">
        <v>284</v>
      </c>
      <c r="BM573" s="217" t="s">
        <v>934</v>
      </c>
    </row>
    <row r="574" s="2" customFormat="1">
      <c r="A574" s="40"/>
      <c r="B574" s="41"/>
      <c r="C574" s="42"/>
      <c r="D574" s="219" t="s">
        <v>151</v>
      </c>
      <c r="E574" s="42"/>
      <c r="F574" s="220" t="s">
        <v>935</v>
      </c>
      <c r="G574" s="42"/>
      <c r="H574" s="42"/>
      <c r="I574" s="221"/>
      <c r="J574" s="42"/>
      <c r="K574" s="42"/>
      <c r="L574" s="46"/>
      <c r="M574" s="222"/>
      <c r="N574" s="223"/>
      <c r="O574" s="86"/>
      <c r="P574" s="86"/>
      <c r="Q574" s="86"/>
      <c r="R574" s="86"/>
      <c r="S574" s="86"/>
      <c r="T574" s="87"/>
      <c r="U574" s="40"/>
      <c r="V574" s="40"/>
      <c r="W574" s="40"/>
      <c r="X574" s="40"/>
      <c r="Y574" s="40"/>
      <c r="Z574" s="40"/>
      <c r="AA574" s="40"/>
      <c r="AB574" s="40"/>
      <c r="AC574" s="40"/>
      <c r="AD574" s="40"/>
      <c r="AE574" s="40"/>
      <c r="AT574" s="19" t="s">
        <v>151</v>
      </c>
      <c r="AU574" s="19" t="s">
        <v>149</v>
      </c>
    </row>
    <row r="575" s="2" customFormat="1">
      <c r="A575" s="40"/>
      <c r="B575" s="41"/>
      <c r="C575" s="42"/>
      <c r="D575" s="224" t="s">
        <v>153</v>
      </c>
      <c r="E575" s="42"/>
      <c r="F575" s="225" t="s">
        <v>936</v>
      </c>
      <c r="G575" s="42"/>
      <c r="H575" s="42"/>
      <c r="I575" s="221"/>
      <c r="J575" s="42"/>
      <c r="K575" s="42"/>
      <c r="L575" s="46"/>
      <c r="M575" s="222"/>
      <c r="N575" s="223"/>
      <c r="O575" s="86"/>
      <c r="P575" s="86"/>
      <c r="Q575" s="86"/>
      <c r="R575" s="86"/>
      <c r="S575" s="86"/>
      <c r="T575" s="87"/>
      <c r="U575" s="40"/>
      <c r="V575" s="40"/>
      <c r="W575" s="40"/>
      <c r="X575" s="40"/>
      <c r="Y575" s="40"/>
      <c r="Z575" s="40"/>
      <c r="AA575" s="40"/>
      <c r="AB575" s="40"/>
      <c r="AC575" s="40"/>
      <c r="AD575" s="40"/>
      <c r="AE575" s="40"/>
      <c r="AT575" s="19" t="s">
        <v>153</v>
      </c>
      <c r="AU575" s="19" t="s">
        <v>149</v>
      </c>
    </row>
    <row r="576" s="13" customFormat="1">
      <c r="A576" s="13"/>
      <c r="B576" s="226"/>
      <c r="C576" s="227"/>
      <c r="D576" s="219" t="s">
        <v>155</v>
      </c>
      <c r="E576" s="228" t="s">
        <v>19</v>
      </c>
      <c r="F576" s="229" t="s">
        <v>913</v>
      </c>
      <c r="G576" s="227"/>
      <c r="H576" s="230">
        <v>9.1300000000000008</v>
      </c>
      <c r="I576" s="231"/>
      <c r="J576" s="227"/>
      <c r="K576" s="227"/>
      <c r="L576" s="232"/>
      <c r="M576" s="233"/>
      <c r="N576" s="234"/>
      <c r="O576" s="234"/>
      <c r="P576" s="234"/>
      <c r="Q576" s="234"/>
      <c r="R576" s="234"/>
      <c r="S576" s="234"/>
      <c r="T576" s="235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36" t="s">
        <v>155</v>
      </c>
      <c r="AU576" s="236" t="s">
        <v>149</v>
      </c>
      <c r="AV576" s="13" t="s">
        <v>149</v>
      </c>
      <c r="AW576" s="13" t="s">
        <v>32</v>
      </c>
      <c r="AX576" s="13" t="s">
        <v>70</v>
      </c>
      <c r="AY576" s="236" t="s">
        <v>140</v>
      </c>
    </row>
    <row r="577" s="13" customFormat="1">
      <c r="A577" s="13"/>
      <c r="B577" s="226"/>
      <c r="C577" s="227"/>
      <c r="D577" s="219" t="s">
        <v>155</v>
      </c>
      <c r="E577" s="228" t="s">
        <v>19</v>
      </c>
      <c r="F577" s="229" t="s">
        <v>349</v>
      </c>
      <c r="G577" s="227"/>
      <c r="H577" s="230">
        <v>1.3300000000000001</v>
      </c>
      <c r="I577" s="231"/>
      <c r="J577" s="227"/>
      <c r="K577" s="227"/>
      <c r="L577" s="232"/>
      <c r="M577" s="233"/>
      <c r="N577" s="234"/>
      <c r="O577" s="234"/>
      <c r="P577" s="234"/>
      <c r="Q577" s="234"/>
      <c r="R577" s="234"/>
      <c r="S577" s="234"/>
      <c r="T577" s="235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36" t="s">
        <v>155</v>
      </c>
      <c r="AU577" s="236" t="s">
        <v>149</v>
      </c>
      <c r="AV577" s="13" t="s">
        <v>149</v>
      </c>
      <c r="AW577" s="13" t="s">
        <v>32</v>
      </c>
      <c r="AX577" s="13" t="s">
        <v>70</v>
      </c>
      <c r="AY577" s="236" t="s">
        <v>140</v>
      </c>
    </row>
    <row r="578" s="13" customFormat="1">
      <c r="A578" s="13"/>
      <c r="B578" s="226"/>
      <c r="C578" s="227"/>
      <c r="D578" s="219" t="s">
        <v>155</v>
      </c>
      <c r="E578" s="228" t="s">
        <v>19</v>
      </c>
      <c r="F578" s="229" t="s">
        <v>914</v>
      </c>
      <c r="G578" s="227"/>
      <c r="H578" s="230">
        <v>14.51</v>
      </c>
      <c r="I578" s="231"/>
      <c r="J578" s="227"/>
      <c r="K578" s="227"/>
      <c r="L578" s="232"/>
      <c r="M578" s="233"/>
      <c r="N578" s="234"/>
      <c r="O578" s="234"/>
      <c r="P578" s="234"/>
      <c r="Q578" s="234"/>
      <c r="R578" s="234"/>
      <c r="S578" s="234"/>
      <c r="T578" s="235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36" t="s">
        <v>155</v>
      </c>
      <c r="AU578" s="236" t="s">
        <v>149</v>
      </c>
      <c r="AV578" s="13" t="s">
        <v>149</v>
      </c>
      <c r="AW578" s="13" t="s">
        <v>32</v>
      </c>
      <c r="AX578" s="13" t="s">
        <v>70</v>
      </c>
      <c r="AY578" s="236" t="s">
        <v>140</v>
      </c>
    </row>
    <row r="579" s="13" customFormat="1">
      <c r="A579" s="13"/>
      <c r="B579" s="226"/>
      <c r="C579" s="227"/>
      <c r="D579" s="219" t="s">
        <v>155</v>
      </c>
      <c r="E579" s="228" t="s">
        <v>19</v>
      </c>
      <c r="F579" s="229" t="s">
        <v>915</v>
      </c>
      <c r="G579" s="227"/>
      <c r="H579" s="230">
        <v>1.27</v>
      </c>
      <c r="I579" s="231"/>
      <c r="J579" s="227"/>
      <c r="K579" s="227"/>
      <c r="L579" s="232"/>
      <c r="M579" s="233"/>
      <c r="N579" s="234"/>
      <c r="O579" s="234"/>
      <c r="P579" s="234"/>
      <c r="Q579" s="234"/>
      <c r="R579" s="234"/>
      <c r="S579" s="234"/>
      <c r="T579" s="235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36" t="s">
        <v>155</v>
      </c>
      <c r="AU579" s="236" t="s">
        <v>149</v>
      </c>
      <c r="AV579" s="13" t="s">
        <v>149</v>
      </c>
      <c r="AW579" s="13" t="s">
        <v>32</v>
      </c>
      <c r="AX579" s="13" t="s">
        <v>70</v>
      </c>
      <c r="AY579" s="236" t="s">
        <v>140</v>
      </c>
    </row>
    <row r="580" s="13" customFormat="1">
      <c r="A580" s="13"/>
      <c r="B580" s="226"/>
      <c r="C580" s="227"/>
      <c r="D580" s="219" t="s">
        <v>155</v>
      </c>
      <c r="E580" s="228" t="s">
        <v>19</v>
      </c>
      <c r="F580" s="229" t="s">
        <v>916</v>
      </c>
      <c r="G580" s="227"/>
      <c r="H580" s="230">
        <v>21.620000000000001</v>
      </c>
      <c r="I580" s="231"/>
      <c r="J580" s="227"/>
      <c r="K580" s="227"/>
      <c r="L580" s="232"/>
      <c r="M580" s="233"/>
      <c r="N580" s="234"/>
      <c r="O580" s="234"/>
      <c r="P580" s="234"/>
      <c r="Q580" s="234"/>
      <c r="R580" s="234"/>
      <c r="S580" s="234"/>
      <c r="T580" s="235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36" t="s">
        <v>155</v>
      </c>
      <c r="AU580" s="236" t="s">
        <v>149</v>
      </c>
      <c r="AV580" s="13" t="s">
        <v>149</v>
      </c>
      <c r="AW580" s="13" t="s">
        <v>32</v>
      </c>
      <c r="AX580" s="13" t="s">
        <v>70</v>
      </c>
      <c r="AY580" s="236" t="s">
        <v>140</v>
      </c>
    </row>
    <row r="581" s="13" customFormat="1">
      <c r="A581" s="13"/>
      <c r="B581" s="226"/>
      <c r="C581" s="227"/>
      <c r="D581" s="219" t="s">
        <v>155</v>
      </c>
      <c r="E581" s="228" t="s">
        <v>19</v>
      </c>
      <c r="F581" s="229" t="s">
        <v>937</v>
      </c>
      <c r="G581" s="227"/>
      <c r="H581" s="230">
        <v>15.130000000000001</v>
      </c>
      <c r="I581" s="231"/>
      <c r="J581" s="227"/>
      <c r="K581" s="227"/>
      <c r="L581" s="232"/>
      <c r="M581" s="233"/>
      <c r="N581" s="234"/>
      <c r="O581" s="234"/>
      <c r="P581" s="234"/>
      <c r="Q581" s="234"/>
      <c r="R581" s="234"/>
      <c r="S581" s="234"/>
      <c r="T581" s="235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36" t="s">
        <v>155</v>
      </c>
      <c r="AU581" s="236" t="s">
        <v>149</v>
      </c>
      <c r="AV581" s="13" t="s">
        <v>149</v>
      </c>
      <c r="AW581" s="13" t="s">
        <v>32</v>
      </c>
      <c r="AX581" s="13" t="s">
        <v>70</v>
      </c>
      <c r="AY581" s="236" t="s">
        <v>140</v>
      </c>
    </row>
    <row r="582" s="13" customFormat="1">
      <c r="A582" s="13"/>
      <c r="B582" s="226"/>
      <c r="C582" s="227"/>
      <c r="D582" s="219" t="s">
        <v>155</v>
      </c>
      <c r="E582" s="228" t="s">
        <v>19</v>
      </c>
      <c r="F582" s="229" t="s">
        <v>918</v>
      </c>
      <c r="G582" s="227"/>
      <c r="H582" s="230">
        <v>8.5700000000000003</v>
      </c>
      <c r="I582" s="231"/>
      <c r="J582" s="227"/>
      <c r="K582" s="227"/>
      <c r="L582" s="232"/>
      <c r="M582" s="233"/>
      <c r="N582" s="234"/>
      <c r="O582" s="234"/>
      <c r="P582" s="234"/>
      <c r="Q582" s="234"/>
      <c r="R582" s="234"/>
      <c r="S582" s="234"/>
      <c r="T582" s="235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36" t="s">
        <v>155</v>
      </c>
      <c r="AU582" s="236" t="s">
        <v>149</v>
      </c>
      <c r="AV582" s="13" t="s">
        <v>149</v>
      </c>
      <c r="AW582" s="13" t="s">
        <v>32</v>
      </c>
      <c r="AX582" s="13" t="s">
        <v>70</v>
      </c>
      <c r="AY582" s="236" t="s">
        <v>140</v>
      </c>
    </row>
    <row r="583" s="14" customFormat="1">
      <c r="A583" s="14"/>
      <c r="B583" s="237"/>
      <c r="C583" s="238"/>
      <c r="D583" s="219" t="s">
        <v>155</v>
      </c>
      <c r="E583" s="239" t="s">
        <v>19</v>
      </c>
      <c r="F583" s="240" t="s">
        <v>172</v>
      </c>
      <c r="G583" s="238"/>
      <c r="H583" s="241">
        <v>71.560000000000002</v>
      </c>
      <c r="I583" s="242"/>
      <c r="J583" s="238"/>
      <c r="K583" s="238"/>
      <c r="L583" s="243"/>
      <c r="M583" s="244"/>
      <c r="N583" s="245"/>
      <c r="O583" s="245"/>
      <c r="P583" s="245"/>
      <c r="Q583" s="245"/>
      <c r="R583" s="245"/>
      <c r="S583" s="245"/>
      <c r="T583" s="246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47" t="s">
        <v>155</v>
      </c>
      <c r="AU583" s="247" t="s">
        <v>149</v>
      </c>
      <c r="AV583" s="14" t="s">
        <v>148</v>
      </c>
      <c r="AW583" s="14" t="s">
        <v>32</v>
      </c>
      <c r="AX583" s="14" t="s">
        <v>78</v>
      </c>
      <c r="AY583" s="247" t="s">
        <v>140</v>
      </c>
    </row>
    <row r="584" s="2" customFormat="1" ht="16.5" customHeight="1">
      <c r="A584" s="40"/>
      <c r="B584" s="41"/>
      <c r="C584" s="206" t="s">
        <v>938</v>
      </c>
      <c r="D584" s="206" t="s">
        <v>143</v>
      </c>
      <c r="E584" s="207" t="s">
        <v>939</v>
      </c>
      <c r="F584" s="208" t="s">
        <v>940</v>
      </c>
      <c r="G584" s="209" t="s">
        <v>146</v>
      </c>
      <c r="H584" s="210">
        <v>70.230000000000004</v>
      </c>
      <c r="I584" s="211"/>
      <c r="J584" s="212">
        <f>ROUND(I584*H584,2)</f>
        <v>0</v>
      </c>
      <c r="K584" s="208" t="s">
        <v>147</v>
      </c>
      <c r="L584" s="46"/>
      <c r="M584" s="213" t="s">
        <v>19</v>
      </c>
      <c r="N584" s="214" t="s">
        <v>42</v>
      </c>
      <c r="O584" s="86"/>
      <c r="P584" s="215">
        <f>O584*H584</f>
        <v>0</v>
      </c>
      <c r="Q584" s="215">
        <v>0.00029999999999999997</v>
      </c>
      <c r="R584" s="215">
        <f>Q584*H584</f>
        <v>0.021069000000000001</v>
      </c>
      <c r="S584" s="215">
        <v>0</v>
      </c>
      <c r="T584" s="216">
        <f>S584*H584</f>
        <v>0</v>
      </c>
      <c r="U584" s="40"/>
      <c r="V584" s="40"/>
      <c r="W584" s="40"/>
      <c r="X584" s="40"/>
      <c r="Y584" s="40"/>
      <c r="Z584" s="40"/>
      <c r="AA584" s="40"/>
      <c r="AB584" s="40"/>
      <c r="AC584" s="40"/>
      <c r="AD584" s="40"/>
      <c r="AE584" s="40"/>
      <c r="AR584" s="217" t="s">
        <v>284</v>
      </c>
      <c r="AT584" s="217" t="s">
        <v>143</v>
      </c>
      <c r="AU584" s="217" t="s">
        <v>149</v>
      </c>
      <c r="AY584" s="19" t="s">
        <v>140</v>
      </c>
      <c r="BE584" s="218">
        <f>IF(N584="základní",J584,0)</f>
        <v>0</v>
      </c>
      <c r="BF584" s="218">
        <f>IF(N584="snížená",J584,0)</f>
        <v>0</v>
      </c>
      <c r="BG584" s="218">
        <f>IF(N584="zákl. přenesená",J584,0)</f>
        <v>0</v>
      </c>
      <c r="BH584" s="218">
        <f>IF(N584="sníž. přenesená",J584,0)</f>
        <v>0</v>
      </c>
      <c r="BI584" s="218">
        <f>IF(N584="nulová",J584,0)</f>
        <v>0</v>
      </c>
      <c r="BJ584" s="19" t="s">
        <v>149</v>
      </c>
      <c r="BK584" s="218">
        <f>ROUND(I584*H584,2)</f>
        <v>0</v>
      </c>
      <c r="BL584" s="19" t="s">
        <v>284</v>
      </c>
      <c r="BM584" s="217" t="s">
        <v>941</v>
      </c>
    </row>
    <row r="585" s="2" customFormat="1">
      <c r="A585" s="40"/>
      <c r="B585" s="41"/>
      <c r="C585" s="42"/>
      <c r="D585" s="219" t="s">
        <v>151</v>
      </c>
      <c r="E585" s="42"/>
      <c r="F585" s="220" t="s">
        <v>942</v>
      </c>
      <c r="G585" s="42"/>
      <c r="H585" s="42"/>
      <c r="I585" s="221"/>
      <c r="J585" s="42"/>
      <c r="K585" s="42"/>
      <c r="L585" s="46"/>
      <c r="M585" s="222"/>
      <c r="N585" s="223"/>
      <c r="O585" s="86"/>
      <c r="P585" s="86"/>
      <c r="Q585" s="86"/>
      <c r="R585" s="86"/>
      <c r="S585" s="86"/>
      <c r="T585" s="87"/>
      <c r="U585" s="40"/>
      <c r="V585" s="40"/>
      <c r="W585" s="40"/>
      <c r="X585" s="40"/>
      <c r="Y585" s="40"/>
      <c r="Z585" s="40"/>
      <c r="AA585" s="40"/>
      <c r="AB585" s="40"/>
      <c r="AC585" s="40"/>
      <c r="AD585" s="40"/>
      <c r="AE585" s="40"/>
      <c r="AT585" s="19" t="s">
        <v>151</v>
      </c>
      <c r="AU585" s="19" t="s">
        <v>149</v>
      </c>
    </row>
    <row r="586" s="2" customFormat="1">
      <c r="A586" s="40"/>
      <c r="B586" s="41"/>
      <c r="C586" s="42"/>
      <c r="D586" s="224" t="s">
        <v>153</v>
      </c>
      <c r="E586" s="42"/>
      <c r="F586" s="225" t="s">
        <v>943</v>
      </c>
      <c r="G586" s="42"/>
      <c r="H586" s="42"/>
      <c r="I586" s="221"/>
      <c r="J586" s="42"/>
      <c r="K586" s="42"/>
      <c r="L586" s="46"/>
      <c r="M586" s="222"/>
      <c r="N586" s="223"/>
      <c r="O586" s="86"/>
      <c r="P586" s="86"/>
      <c r="Q586" s="86"/>
      <c r="R586" s="86"/>
      <c r="S586" s="86"/>
      <c r="T586" s="87"/>
      <c r="U586" s="40"/>
      <c r="V586" s="40"/>
      <c r="W586" s="40"/>
      <c r="X586" s="40"/>
      <c r="Y586" s="40"/>
      <c r="Z586" s="40"/>
      <c r="AA586" s="40"/>
      <c r="AB586" s="40"/>
      <c r="AC586" s="40"/>
      <c r="AD586" s="40"/>
      <c r="AE586" s="40"/>
      <c r="AT586" s="19" t="s">
        <v>153</v>
      </c>
      <c r="AU586" s="19" t="s">
        <v>149</v>
      </c>
    </row>
    <row r="587" s="2" customFormat="1" ht="24.15" customHeight="1">
      <c r="A587" s="40"/>
      <c r="B587" s="41"/>
      <c r="C587" s="248" t="s">
        <v>944</v>
      </c>
      <c r="D587" s="248" t="s">
        <v>215</v>
      </c>
      <c r="E587" s="249" t="s">
        <v>945</v>
      </c>
      <c r="F587" s="250" t="s">
        <v>946</v>
      </c>
      <c r="G587" s="251" t="s">
        <v>146</v>
      </c>
      <c r="H587" s="252">
        <v>77.253</v>
      </c>
      <c r="I587" s="253"/>
      <c r="J587" s="254">
        <f>ROUND(I587*H587,2)</f>
        <v>0</v>
      </c>
      <c r="K587" s="250" t="s">
        <v>147</v>
      </c>
      <c r="L587" s="255"/>
      <c r="M587" s="256" t="s">
        <v>19</v>
      </c>
      <c r="N587" s="257" t="s">
        <v>42</v>
      </c>
      <c r="O587" s="86"/>
      <c r="P587" s="215">
        <f>O587*H587</f>
        <v>0</v>
      </c>
      <c r="Q587" s="215">
        <v>0.0042900000000000004</v>
      </c>
      <c r="R587" s="215">
        <f>Q587*H587</f>
        <v>0.33141537000000004</v>
      </c>
      <c r="S587" s="215">
        <v>0</v>
      </c>
      <c r="T587" s="216">
        <f>S587*H587</f>
        <v>0</v>
      </c>
      <c r="U587" s="40"/>
      <c r="V587" s="40"/>
      <c r="W587" s="40"/>
      <c r="X587" s="40"/>
      <c r="Y587" s="40"/>
      <c r="Z587" s="40"/>
      <c r="AA587" s="40"/>
      <c r="AB587" s="40"/>
      <c r="AC587" s="40"/>
      <c r="AD587" s="40"/>
      <c r="AE587" s="40"/>
      <c r="AR587" s="217" t="s">
        <v>354</v>
      </c>
      <c r="AT587" s="217" t="s">
        <v>215</v>
      </c>
      <c r="AU587" s="217" t="s">
        <v>149</v>
      </c>
      <c r="AY587" s="19" t="s">
        <v>140</v>
      </c>
      <c r="BE587" s="218">
        <f>IF(N587="základní",J587,0)</f>
        <v>0</v>
      </c>
      <c r="BF587" s="218">
        <f>IF(N587="snížená",J587,0)</f>
        <v>0</v>
      </c>
      <c r="BG587" s="218">
        <f>IF(N587="zákl. přenesená",J587,0)</f>
        <v>0</v>
      </c>
      <c r="BH587" s="218">
        <f>IF(N587="sníž. přenesená",J587,0)</f>
        <v>0</v>
      </c>
      <c r="BI587" s="218">
        <f>IF(N587="nulová",J587,0)</f>
        <v>0</v>
      </c>
      <c r="BJ587" s="19" t="s">
        <v>149</v>
      </c>
      <c r="BK587" s="218">
        <f>ROUND(I587*H587,2)</f>
        <v>0</v>
      </c>
      <c r="BL587" s="19" t="s">
        <v>284</v>
      </c>
      <c r="BM587" s="217" t="s">
        <v>947</v>
      </c>
    </row>
    <row r="588" s="2" customFormat="1">
      <c r="A588" s="40"/>
      <c r="B588" s="41"/>
      <c r="C588" s="42"/>
      <c r="D588" s="219" t="s">
        <v>151</v>
      </c>
      <c r="E588" s="42"/>
      <c r="F588" s="220" t="s">
        <v>946</v>
      </c>
      <c r="G588" s="42"/>
      <c r="H588" s="42"/>
      <c r="I588" s="221"/>
      <c r="J588" s="42"/>
      <c r="K588" s="42"/>
      <c r="L588" s="46"/>
      <c r="M588" s="222"/>
      <c r="N588" s="223"/>
      <c r="O588" s="86"/>
      <c r="P588" s="86"/>
      <c r="Q588" s="86"/>
      <c r="R588" s="86"/>
      <c r="S588" s="86"/>
      <c r="T588" s="87"/>
      <c r="U588" s="40"/>
      <c r="V588" s="40"/>
      <c r="W588" s="40"/>
      <c r="X588" s="40"/>
      <c r="Y588" s="40"/>
      <c r="Z588" s="40"/>
      <c r="AA588" s="40"/>
      <c r="AB588" s="40"/>
      <c r="AC588" s="40"/>
      <c r="AD588" s="40"/>
      <c r="AE588" s="40"/>
      <c r="AT588" s="19" t="s">
        <v>151</v>
      </c>
      <c r="AU588" s="19" t="s">
        <v>149</v>
      </c>
    </row>
    <row r="589" s="13" customFormat="1">
      <c r="A589" s="13"/>
      <c r="B589" s="226"/>
      <c r="C589" s="227"/>
      <c r="D589" s="219" t="s">
        <v>155</v>
      </c>
      <c r="E589" s="227"/>
      <c r="F589" s="229" t="s">
        <v>948</v>
      </c>
      <c r="G589" s="227"/>
      <c r="H589" s="230">
        <v>77.253</v>
      </c>
      <c r="I589" s="231"/>
      <c r="J589" s="227"/>
      <c r="K589" s="227"/>
      <c r="L589" s="232"/>
      <c r="M589" s="233"/>
      <c r="N589" s="234"/>
      <c r="O589" s="234"/>
      <c r="P589" s="234"/>
      <c r="Q589" s="234"/>
      <c r="R589" s="234"/>
      <c r="S589" s="234"/>
      <c r="T589" s="235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36" t="s">
        <v>155</v>
      </c>
      <c r="AU589" s="236" t="s">
        <v>149</v>
      </c>
      <c r="AV589" s="13" t="s">
        <v>149</v>
      </c>
      <c r="AW589" s="13" t="s">
        <v>4</v>
      </c>
      <c r="AX589" s="13" t="s">
        <v>78</v>
      </c>
      <c r="AY589" s="236" t="s">
        <v>140</v>
      </c>
    </row>
    <row r="590" s="2" customFormat="1" ht="16.5" customHeight="1">
      <c r="A590" s="40"/>
      <c r="B590" s="41"/>
      <c r="C590" s="206" t="s">
        <v>949</v>
      </c>
      <c r="D590" s="206" t="s">
        <v>143</v>
      </c>
      <c r="E590" s="207" t="s">
        <v>950</v>
      </c>
      <c r="F590" s="208" t="s">
        <v>951</v>
      </c>
      <c r="G590" s="209" t="s">
        <v>209</v>
      </c>
      <c r="H590" s="210">
        <v>82.099999999999994</v>
      </c>
      <c r="I590" s="211"/>
      <c r="J590" s="212">
        <f>ROUND(I590*H590,2)</f>
        <v>0</v>
      </c>
      <c r="K590" s="208" t="s">
        <v>147</v>
      </c>
      <c r="L590" s="46"/>
      <c r="M590" s="213" t="s">
        <v>19</v>
      </c>
      <c r="N590" s="214" t="s">
        <v>42</v>
      </c>
      <c r="O590" s="86"/>
      <c r="P590" s="215">
        <f>O590*H590</f>
        <v>0</v>
      </c>
      <c r="Q590" s="215">
        <v>0</v>
      </c>
      <c r="R590" s="215">
        <f>Q590*H590</f>
        <v>0</v>
      </c>
      <c r="S590" s="215">
        <v>0.00029999999999999997</v>
      </c>
      <c r="T590" s="216">
        <f>S590*H590</f>
        <v>0.024629999999999996</v>
      </c>
      <c r="U590" s="40"/>
      <c r="V590" s="40"/>
      <c r="W590" s="40"/>
      <c r="X590" s="40"/>
      <c r="Y590" s="40"/>
      <c r="Z590" s="40"/>
      <c r="AA590" s="40"/>
      <c r="AB590" s="40"/>
      <c r="AC590" s="40"/>
      <c r="AD590" s="40"/>
      <c r="AE590" s="40"/>
      <c r="AR590" s="217" t="s">
        <v>284</v>
      </c>
      <c r="AT590" s="217" t="s">
        <v>143</v>
      </c>
      <c r="AU590" s="217" t="s">
        <v>149</v>
      </c>
      <c r="AY590" s="19" t="s">
        <v>140</v>
      </c>
      <c r="BE590" s="218">
        <f>IF(N590="základní",J590,0)</f>
        <v>0</v>
      </c>
      <c r="BF590" s="218">
        <f>IF(N590="snížená",J590,0)</f>
        <v>0</v>
      </c>
      <c r="BG590" s="218">
        <f>IF(N590="zákl. přenesená",J590,0)</f>
        <v>0</v>
      </c>
      <c r="BH590" s="218">
        <f>IF(N590="sníž. přenesená",J590,0)</f>
        <v>0</v>
      </c>
      <c r="BI590" s="218">
        <f>IF(N590="nulová",J590,0)</f>
        <v>0</v>
      </c>
      <c r="BJ590" s="19" t="s">
        <v>149</v>
      </c>
      <c r="BK590" s="218">
        <f>ROUND(I590*H590,2)</f>
        <v>0</v>
      </c>
      <c r="BL590" s="19" t="s">
        <v>284</v>
      </c>
      <c r="BM590" s="217" t="s">
        <v>952</v>
      </c>
    </row>
    <row r="591" s="2" customFormat="1">
      <c r="A591" s="40"/>
      <c r="B591" s="41"/>
      <c r="C591" s="42"/>
      <c r="D591" s="219" t="s">
        <v>151</v>
      </c>
      <c r="E591" s="42"/>
      <c r="F591" s="220" t="s">
        <v>953</v>
      </c>
      <c r="G591" s="42"/>
      <c r="H591" s="42"/>
      <c r="I591" s="221"/>
      <c r="J591" s="42"/>
      <c r="K591" s="42"/>
      <c r="L591" s="46"/>
      <c r="M591" s="222"/>
      <c r="N591" s="223"/>
      <c r="O591" s="86"/>
      <c r="P591" s="86"/>
      <c r="Q591" s="86"/>
      <c r="R591" s="86"/>
      <c r="S591" s="86"/>
      <c r="T591" s="87"/>
      <c r="U591" s="40"/>
      <c r="V591" s="40"/>
      <c r="W591" s="40"/>
      <c r="X591" s="40"/>
      <c r="Y591" s="40"/>
      <c r="Z591" s="40"/>
      <c r="AA591" s="40"/>
      <c r="AB591" s="40"/>
      <c r="AC591" s="40"/>
      <c r="AD591" s="40"/>
      <c r="AE591" s="40"/>
      <c r="AT591" s="19" t="s">
        <v>151</v>
      </c>
      <c r="AU591" s="19" t="s">
        <v>149</v>
      </c>
    </row>
    <row r="592" s="2" customFormat="1">
      <c r="A592" s="40"/>
      <c r="B592" s="41"/>
      <c r="C592" s="42"/>
      <c r="D592" s="224" t="s">
        <v>153</v>
      </c>
      <c r="E592" s="42"/>
      <c r="F592" s="225" t="s">
        <v>954</v>
      </c>
      <c r="G592" s="42"/>
      <c r="H592" s="42"/>
      <c r="I592" s="221"/>
      <c r="J592" s="42"/>
      <c r="K592" s="42"/>
      <c r="L592" s="46"/>
      <c r="M592" s="222"/>
      <c r="N592" s="223"/>
      <c r="O592" s="86"/>
      <c r="P592" s="86"/>
      <c r="Q592" s="86"/>
      <c r="R592" s="86"/>
      <c r="S592" s="86"/>
      <c r="T592" s="87"/>
      <c r="U592" s="40"/>
      <c r="V592" s="40"/>
      <c r="W592" s="40"/>
      <c r="X592" s="40"/>
      <c r="Y592" s="40"/>
      <c r="Z592" s="40"/>
      <c r="AA592" s="40"/>
      <c r="AB592" s="40"/>
      <c r="AC592" s="40"/>
      <c r="AD592" s="40"/>
      <c r="AE592" s="40"/>
      <c r="AT592" s="19" t="s">
        <v>153</v>
      </c>
      <c r="AU592" s="19" t="s">
        <v>149</v>
      </c>
    </row>
    <row r="593" s="13" customFormat="1">
      <c r="A593" s="13"/>
      <c r="B593" s="226"/>
      <c r="C593" s="227"/>
      <c r="D593" s="219" t="s">
        <v>155</v>
      </c>
      <c r="E593" s="228" t="s">
        <v>19</v>
      </c>
      <c r="F593" s="229" t="s">
        <v>955</v>
      </c>
      <c r="G593" s="227"/>
      <c r="H593" s="230">
        <v>14.1</v>
      </c>
      <c r="I593" s="231"/>
      <c r="J593" s="227"/>
      <c r="K593" s="227"/>
      <c r="L593" s="232"/>
      <c r="M593" s="233"/>
      <c r="N593" s="234"/>
      <c r="O593" s="234"/>
      <c r="P593" s="234"/>
      <c r="Q593" s="234"/>
      <c r="R593" s="234"/>
      <c r="S593" s="234"/>
      <c r="T593" s="235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36" t="s">
        <v>155</v>
      </c>
      <c r="AU593" s="236" t="s">
        <v>149</v>
      </c>
      <c r="AV593" s="13" t="s">
        <v>149</v>
      </c>
      <c r="AW593" s="13" t="s">
        <v>32</v>
      </c>
      <c r="AX593" s="13" t="s">
        <v>70</v>
      </c>
      <c r="AY593" s="236" t="s">
        <v>140</v>
      </c>
    </row>
    <row r="594" s="13" customFormat="1">
      <c r="A594" s="13"/>
      <c r="B594" s="226"/>
      <c r="C594" s="227"/>
      <c r="D594" s="219" t="s">
        <v>155</v>
      </c>
      <c r="E594" s="228" t="s">
        <v>19</v>
      </c>
      <c r="F594" s="229" t="s">
        <v>956</v>
      </c>
      <c r="G594" s="227"/>
      <c r="H594" s="230">
        <v>4.75</v>
      </c>
      <c r="I594" s="231"/>
      <c r="J594" s="227"/>
      <c r="K594" s="227"/>
      <c r="L594" s="232"/>
      <c r="M594" s="233"/>
      <c r="N594" s="234"/>
      <c r="O594" s="234"/>
      <c r="P594" s="234"/>
      <c r="Q594" s="234"/>
      <c r="R594" s="234"/>
      <c r="S594" s="234"/>
      <c r="T594" s="235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36" t="s">
        <v>155</v>
      </c>
      <c r="AU594" s="236" t="s">
        <v>149</v>
      </c>
      <c r="AV594" s="13" t="s">
        <v>149</v>
      </c>
      <c r="AW594" s="13" t="s">
        <v>32</v>
      </c>
      <c r="AX594" s="13" t="s">
        <v>70</v>
      </c>
      <c r="AY594" s="236" t="s">
        <v>140</v>
      </c>
    </row>
    <row r="595" s="13" customFormat="1">
      <c r="A595" s="13"/>
      <c r="B595" s="226"/>
      <c r="C595" s="227"/>
      <c r="D595" s="219" t="s">
        <v>155</v>
      </c>
      <c r="E595" s="228" t="s">
        <v>19</v>
      </c>
      <c r="F595" s="229" t="s">
        <v>957</v>
      </c>
      <c r="G595" s="227"/>
      <c r="H595" s="230">
        <v>16.25</v>
      </c>
      <c r="I595" s="231"/>
      <c r="J595" s="227"/>
      <c r="K595" s="227"/>
      <c r="L595" s="232"/>
      <c r="M595" s="233"/>
      <c r="N595" s="234"/>
      <c r="O595" s="234"/>
      <c r="P595" s="234"/>
      <c r="Q595" s="234"/>
      <c r="R595" s="234"/>
      <c r="S595" s="234"/>
      <c r="T595" s="235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36" t="s">
        <v>155</v>
      </c>
      <c r="AU595" s="236" t="s">
        <v>149</v>
      </c>
      <c r="AV595" s="13" t="s">
        <v>149</v>
      </c>
      <c r="AW595" s="13" t="s">
        <v>32</v>
      </c>
      <c r="AX595" s="13" t="s">
        <v>70</v>
      </c>
      <c r="AY595" s="236" t="s">
        <v>140</v>
      </c>
    </row>
    <row r="596" s="13" customFormat="1">
      <c r="A596" s="13"/>
      <c r="B596" s="226"/>
      <c r="C596" s="227"/>
      <c r="D596" s="219" t="s">
        <v>155</v>
      </c>
      <c r="E596" s="228" t="s">
        <v>19</v>
      </c>
      <c r="F596" s="229" t="s">
        <v>958</v>
      </c>
      <c r="G596" s="227"/>
      <c r="H596" s="230">
        <v>19</v>
      </c>
      <c r="I596" s="231"/>
      <c r="J596" s="227"/>
      <c r="K596" s="227"/>
      <c r="L596" s="232"/>
      <c r="M596" s="233"/>
      <c r="N596" s="234"/>
      <c r="O596" s="234"/>
      <c r="P596" s="234"/>
      <c r="Q596" s="234"/>
      <c r="R596" s="234"/>
      <c r="S596" s="234"/>
      <c r="T596" s="235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36" t="s">
        <v>155</v>
      </c>
      <c r="AU596" s="236" t="s">
        <v>149</v>
      </c>
      <c r="AV596" s="13" t="s">
        <v>149</v>
      </c>
      <c r="AW596" s="13" t="s">
        <v>32</v>
      </c>
      <c r="AX596" s="13" t="s">
        <v>70</v>
      </c>
      <c r="AY596" s="236" t="s">
        <v>140</v>
      </c>
    </row>
    <row r="597" s="13" customFormat="1">
      <c r="A597" s="13"/>
      <c r="B597" s="226"/>
      <c r="C597" s="227"/>
      <c r="D597" s="219" t="s">
        <v>155</v>
      </c>
      <c r="E597" s="228" t="s">
        <v>19</v>
      </c>
      <c r="F597" s="229" t="s">
        <v>959</v>
      </c>
      <c r="G597" s="227"/>
      <c r="H597" s="230">
        <v>15.6</v>
      </c>
      <c r="I597" s="231"/>
      <c r="J597" s="227"/>
      <c r="K597" s="227"/>
      <c r="L597" s="232"/>
      <c r="M597" s="233"/>
      <c r="N597" s="234"/>
      <c r="O597" s="234"/>
      <c r="P597" s="234"/>
      <c r="Q597" s="234"/>
      <c r="R597" s="234"/>
      <c r="S597" s="234"/>
      <c r="T597" s="235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36" t="s">
        <v>155</v>
      </c>
      <c r="AU597" s="236" t="s">
        <v>149</v>
      </c>
      <c r="AV597" s="13" t="s">
        <v>149</v>
      </c>
      <c r="AW597" s="13" t="s">
        <v>32</v>
      </c>
      <c r="AX597" s="13" t="s">
        <v>70</v>
      </c>
      <c r="AY597" s="236" t="s">
        <v>140</v>
      </c>
    </row>
    <row r="598" s="13" customFormat="1">
      <c r="A598" s="13"/>
      <c r="B598" s="226"/>
      <c r="C598" s="227"/>
      <c r="D598" s="219" t="s">
        <v>155</v>
      </c>
      <c r="E598" s="228" t="s">
        <v>19</v>
      </c>
      <c r="F598" s="229" t="s">
        <v>960</v>
      </c>
      <c r="G598" s="227"/>
      <c r="H598" s="230">
        <v>12.4</v>
      </c>
      <c r="I598" s="231"/>
      <c r="J598" s="227"/>
      <c r="K598" s="227"/>
      <c r="L598" s="232"/>
      <c r="M598" s="233"/>
      <c r="N598" s="234"/>
      <c r="O598" s="234"/>
      <c r="P598" s="234"/>
      <c r="Q598" s="234"/>
      <c r="R598" s="234"/>
      <c r="S598" s="234"/>
      <c r="T598" s="235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36" t="s">
        <v>155</v>
      </c>
      <c r="AU598" s="236" t="s">
        <v>149</v>
      </c>
      <c r="AV598" s="13" t="s">
        <v>149</v>
      </c>
      <c r="AW598" s="13" t="s">
        <v>32</v>
      </c>
      <c r="AX598" s="13" t="s">
        <v>70</v>
      </c>
      <c r="AY598" s="236" t="s">
        <v>140</v>
      </c>
    </row>
    <row r="599" s="14" customFormat="1">
      <c r="A599" s="14"/>
      <c r="B599" s="237"/>
      <c r="C599" s="238"/>
      <c r="D599" s="219" t="s">
        <v>155</v>
      </c>
      <c r="E599" s="239" t="s">
        <v>19</v>
      </c>
      <c r="F599" s="240" t="s">
        <v>172</v>
      </c>
      <c r="G599" s="238"/>
      <c r="H599" s="241">
        <v>82.100000000000009</v>
      </c>
      <c r="I599" s="242"/>
      <c r="J599" s="238"/>
      <c r="K599" s="238"/>
      <c r="L599" s="243"/>
      <c r="M599" s="244"/>
      <c r="N599" s="245"/>
      <c r="O599" s="245"/>
      <c r="P599" s="245"/>
      <c r="Q599" s="245"/>
      <c r="R599" s="245"/>
      <c r="S599" s="245"/>
      <c r="T599" s="246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47" t="s">
        <v>155</v>
      </c>
      <c r="AU599" s="247" t="s">
        <v>149</v>
      </c>
      <c r="AV599" s="14" t="s">
        <v>148</v>
      </c>
      <c r="AW599" s="14" t="s">
        <v>32</v>
      </c>
      <c r="AX599" s="14" t="s">
        <v>78</v>
      </c>
      <c r="AY599" s="247" t="s">
        <v>140</v>
      </c>
    </row>
    <row r="600" s="2" customFormat="1" ht="16.5" customHeight="1">
      <c r="A600" s="40"/>
      <c r="B600" s="41"/>
      <c r="C600" s="206" t="s">
        <v>961</v>
      </c>
      <c r="D600" s="206" t="s">
        <v>143</v>
      </c>
      <c r="E600" s="207" t="s">
        <v>962</v>
      </c>
      <c r="F600" s="208" t="s">
        <v>963</v>
      </c>
      <c r="G600" s="209" t="s">
        <v>209</v>
      </c>
      <c r="H600" s="210">
        <v>88.409999999999997</v>
      </c>
      <c r="I600" s="211"/>
      <c r="J600" s="212">
        <f>ROUND(I600*H600,2)</f>
        <v>0</v>
      </c>
      <c r="K600" s="208" t="s">
        <v>147</v>
      </c>
      <c r="L600" s="46"/>
      <c r="M600" s="213" t="s">
        <v>19</v>
      </c>
      <c r="N600" s="214" t="s">
        <v>42</v>
      </c>
      <c r="O600" s="86"/>
      <c r="P600" s="215">
        <f>O600*H600</f>
        <v>0</v>
      </c>
      <c r="Q600" s="215">
        <v>1.0000000000000001E-05</v>
      </c>
      <c r="R600" s="215">
        <f>Q600*H600</f>
        <v>0.00088410000000000008</v>
      </c>
      <c r="S600" s="215">
        <v>0</v>
      </c>
      <c r="T600" s="216">
        <f>S600*H600</f>
        <v>0</v>
      </c>
      <c r="U600" s="40"/>
      <c r="V600" s="40"/>
      <c r="W600" s="40"/>
      <c r="X600" s="40"/>
      <c r="Y600" s="40"/>
      <c r="Z600" s="40"/>
      <c r="AA600" s="40"/>
      <c r="AB600" s="40"/>
      <c r="AC600" s="40"/>
      <c r="AD600" s="40"/>
      <c r="AE600" s="40"/>
      <c r="AR600" s="217" t="s">
        <v>284</v>
      </c>
      <c r="AT600" s="217" t="s">
        <v>143</v>
      </c>
      <c r="AU600" s="217" t="s">
        <v>149</v>
      </c>
      <c r="AY600" s="19" t="s">
        <v>140</v>
      </c>
      <c r="BE600" s="218">
        <f>IF(N600="základní",J600,0)</f>
        <v>0</v>
      </c>
      <c r="BF600" s="218">
        <f>IF(N600="snížená",J600,0)</f>
        <v>0</v>
      </c>
      <c r="BG600" s="218">
        <f>IF(N600="zákl. přenesená",J600,0)</f>
        <v>0</v>
      </c>
      <c r="BH600" s="218">
        <f>IF(N600="sníž. přenesená",J600,0)</f>
        <v>0</v>
      </c>
      <c r="BI600" s="218">
        <f>IF(N600="nulová",J600,0)</f>
        <v>0</v>
      </c>
      <c r="BJ600" s="19" t="s">
        <v>149</v>
      </c>
      <c r="BK600" s="218">
        <f>ROUND(I600*H600,2)</f>
        <v>0</v>
      </c>
      <c r="BL600" s="19" t="s">
        <v>284</v>
      </c>
      <c r="BM600" s="217" t="s">
        <v>964</v>
      </c>
    </row>
    <row r="601" s="2" customFormat="1">
      <c r="A601" s="40"/>
      <c r="B601" s="41"/>
      <c r="C601" s="42"/>
      <c r="D601" s="219" t="s">
        <v>151</v>
      </c>
      <c r="E601" s="42"/>
      <c r="F601" s="220" t="s">
        <v>965</v>
      </c>
      <c r="G601" s="42"/>
      <c r="H601" s="42"/>
      <c r="I601" s="221"/>
      <c r="J601" s="42"/>
      <c r="K601" s="42"/>
      <c r="L601" s="46"/>
      <c r="M601" s="222"/>
      <c r="N601" s="223"/>
      <c r="O601" s="86"/>
      <c r="P601" s="86"/>
      <c r="Q601" s="86"/>
      <c r="R601" s="86"/>
      <c r="S601" s="86"/>
      <c r="T601" s="87"/>
      <c r="U601" s="40"/>
      <c r="V601" s="40"/>
      <c r="W601" s="40"/>
      <c r="X601" s="40"/>
      <c r="Y601" s="40"/>
      <c r="Z601" s="40"/>
      <c r="AA601" s="40"/>
      <c r="AB601" s="40"/>
      <c r="AC601" s="40"/>
      <c r="AD601" s="40"/>
      <c r="AE601" s="40"/>
      <c r="AT601" s="19" t="s">
        <v>151</v>
      </c>
      <c r="AU601" s="19" t="s">
        <v>149</v>
      </c>
    </row>
    <row r="602" s="2" customFormat="1">
      <c r="A602" s="40"/>
      <c r="B602" s="41"/>
      <c r="C602" s="42"/>
      <c r="D602" s="224" t="s">
        <v>153</v>
      </c>
      <c r="E602" s="42"/>
      <c r="F602" s="225" t="s">
        <v>966</v>
      </c>
      <c r="G602" s="42"/>
      <c r="H602" s="42"/>
      <c r="I602" s="221"/>
      <c r="J602" s="42"/>
      <c r="K602" s="42"/>
      <c r="L602" s="46"/>
      <c r="M602" s="222"/>
      <c r="N602" s="223"/>
      <c r="O602" s="86"/>
      <c r="P602" s="86"/>
      <c r="Q602" s="86"/>
      <c r="R602" s="86"/>
      <c r="S602" s="86"/>
      <c r="T602" s="87"/>
      <c r="U602" s="40"/>
      <c r="V602" s="40"/>
      <c r="W602" s="40"/>
      <c r="X602" s="40"/>
      <c r="Y602" s="40"/>
      <c r="Z602" s="40"/>
      <c r="AA602" s="40"/>
      <c r="AB602" s="40"/>
      <c r="AC602" s="40"/>
      <c r="AD602" s="40"/>
      <c r="AE602" s="40"/>
      <c r="AT602" s="19" t="s">
        <v>153</v>
      </c>
      <c r="AU602" s="19" t="s">
        <v>149</v>
      </c>
    </row>
    <row r="603" s="13" customFormat="1">
      <c r="A603" s="13"/>
      <c r="B603" s="226"/>
      <c r="C603" s="227"/>
      <c r="D603" s="219" t="s">
        <v>155</v>
      </c>
      <c r="E603" s="228" t="s">
        <v>19</v>
      </c>
      <c r="F603" s="229" t="s">
        <v>967</v>
      </c>
      <c r="G603" s="227"/>
      <c r="H603" s="230">
        <v>10.300000000000001</v>
      </c>
      <c r="I603" s="231"/>
      <c r="J603" s="227"/>
      <c r="K603" s="227"/>
      <c r="L603" s="232"/>
      <c r="M603" s="233"/>
      <c r="N603" s="234"/>
      <c r="O603" s="234"/>
      <c r="P603" s="234"/>
      <c r="Q603" s="234"/>
      <c r="R603" s="234"/>
      <c r="S603" s="234"/>
      <c r="T603" s="235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36" t="s">
        <v>155</v>
      </c>
      <c r="AU603" s="236" t="s">
        <v>149</v>
      </c>
      <c r="AV603" s="13" t="s">
        <v>149</v>
      </c>
      <c r="AW603" s="13" t="s">
        <v>32</v>
      </c>
      <c r="AX603" s="13" t="s">
        <v>70</v>
      </c>
      <c r="AY603" s="236" t="s">
        <v>140</v>
      </c>
    </row>
    <row r="604" s="13" customFormat="1">
      <c r="A604" s="13"/>
      <c r="B604" s="226"/>
      <c r="C604" s="227"/>
      <c r="D604" s="219" t="s">
        <v>155</v>
      </c>
      <c r="E604" s="228" t="s">
        <v>19</v>
      </c>
      <c r="F604" s="229" t="s">
        <v>968</v>
      </c>
      <c r="G604" s="227"/>
      <c r="H604" s="230">
        <v>14.85</v>
      </c>
      <c r="I604" s="231"/>
      <c r="J604" s="227"/>
      <c r="K604" s="227"/>
      <c r="L604" s="232"/>
      <c r="M604" s="233"/>
      <c r="N604" s="234"/>
      <c r="O604" s="234"/>
      <c r="P604" s="234"/>
      <c r="Q604" s="234"/>
      <c r="R604" s="234"/>
      <c r="S604" s="234"/>
      <c r="T604" s="235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36" t="s">
        <v>155</v>
      </c>
      <c r="AU604" s="236" t="s">
        <v>149</v>
      </c>
      <c r="AV604" s="13" t="s">
        <v>149</v>
      </c>
      <c r="AW604" s="13" t="s">
        <v>32</v>
      </c>
      <c r="AX604" s="13" t="s">
        <v>70</v>
      </c>
      <c r="AY604" s="236" t="s">
        <v>140</v>
      </c>
    </row>
    <row r="605" s="13" customFormat="1">
      <c r="A605" s="13"/>
      <c r="B605" s="226"/>
      <c r="C605" s="227"/>
      <c r="D605" s="219" t="s">
        <v>155</v>
      </c>
      <c r="E605" s="228" t="s">
        <v>19</v>
      </c>
      <c r="F605" s="229" t="s">
        <v>969</v>
      </c>
      <c r="G605" s="227"/>
      <c r="H605" s="230">
        <v>3.9199999999999999</v>
      </c>
      <c r="I605" s="231"/>
      <c r="J605" s="227"/>
      <c r="K605" s="227"/>
      <c r="L605" s="232"/>
      <c r="M605" s="233"/>
      <c r="N605" s="234"/>
      <c r="O605" s="234"/>
      <c r="P605" s="234"/>
      <c r="Q605" s="234"/>
      <c r="R605" s="234"/>
      <c r="S605" s="234"/>
      <c r="T605" s="235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36" t="s">
        <v>155</v>
      </c>
      <c r="AU605" s="236" t="s">
        <v>149</v>
      </c>
      <c r="AV605" s="13" t="s">
        <v>149</v>
      </c>
      <c r="AW605" s="13" t="s">
        <v>32</v>
      </c>
      <c r="AX605" s="13" t="s">
        <v>70</v>
      </c>
      <c r="AY605" s="236" t="s">
        <v>140</v>
      </c>
    </row>
    <row r="606" s="13" customFormat="1">
      <c r="A606" s="13"/>
      <c r="B606" s="226"/>
      <c r="C606" s="227"/>
      <c r="D606" s="219" t="s">
        <v>155</v>
      </c>
      <c r="E606" s="228" t="s">
        <v>19</v>
      </c>
      <c r="F606" s="229" t="s">
        <v>970</v>
      </c>
      <c r="G606" s="227"/>
      <c r="H606" s="230">
        <v>18.199999999999999</v>
      </c>
      <c r="I606" s="231"/>
      <c r="J606" s="227"/>
      <c r="K606" s="227"/>
      <c r="L606" s="232"/>
      <c r="M606" s="233"/>
      <c r="N606" s="234"/>
      <c r="O606" s="234"/>
      <c r="P606" s="234"/>
      <c r="Q606" s="234"/>
      <c r="R606" s="234"/>
      <c r="S606" s="234"/>
      <c r="T606" s="235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36" t="s">
        <v>155</v>
      </c>
      <c r="AU606" s="236" t="s">
        <v>149</v>
      </c>
      <c r="AV606" s="13" t="s">
        <v>149</v>
      </c>
      <c r="AW606" s="13" t="s">
        <v>32</v>
      </c>
      <c r="AX606" s="13" t="s">
        <v>70</v>
      </c>
      <c r="AY606" s="236" t="s">
        <v>140</v>
      </c>
    </row>
    <row r="607" s="13" customFormat="1">
      <c r="A607" s="13"/>
      <c r="B607" s="226"/>
      <c r="C607" s="227"/>
      <c r="D607" s="219" t="s">
        <v>155</v>
      </c>
      <c r="E607" s="228" t="s">
        <v>19</v>
      </c>
      <c r="F607" s="229" t="s">
        <v>971</v>
      </c>
      <c r="G607" s="227"/>
      <c r="H607" s="230">
        <v>29.539999999999999</v>
      </c>
      <c r="I607" s="231"/>
      <c r="J607" s="227"/>
      <c r="K607" s="227"/>
      <c r="L607" s="232"/>
      <c r="M607" s="233"/>
      <c r="N607" s="234"/>
      <c r="O607" s="234"/>
      <c r="P607" s="234"/>
      <c r="Q607" s="234"/>
      <c r="R607" s="234"/>
      <c r="S607" s="234"/>
      <c r="T607" s="235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36" t="s">
        <v>155</v>
      </c>
      <c r="AU607" s="236" t="s">
        <v>149</v>
      </c>
      <c r="AV607" s="13" t="s">
        <v>149</v>
      </c>
      <c r="AW607" s="13" t="s">
        <v>32</v>
      </c>
      <c r="AX607" s="13" t="s">
        <v>70</v>
      </c>
      <c r="AY607" s="236" t="s">
        <v>140</v>
      </c>
    </row>
    <row r="608" s="13" customFormat="1">
      <c r="A608" s="13"/>
      <c r="B608" s="226"/>
      <c r="C608" s="227"/>
      <c r="D608" s="219" t="s">
        <v>155</v>
      </c>
      <c r="E608" s="228" t="s">
        <v>19</v>
      </c>
      <c r="F608" s="229" t="s">
        <v>972</v>
      </c>
      <c r="G608" s="227"/>
      <c r="H608" s="230">
        <v>11.6</v>
      </c>
      <c r="I608" s="231"/>
      <c r="J608" s="227"/>
      <c r="K608" s="227"/>
      <c r="L608" s="232"/>
      <c r="M608" s="233"/>
      <c r="N608" s="234"/>
      <c r="O608" s="234"/>
      <c r="P608" s="234"/>
      <c r="Q608" s="234"/>
      <c r="R608" s="234"/>
      <c r="S608" s="234"/>
      <c r="T608" s="235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36" t="s">
        <v>155</v>
      </c>
      <c r="AU608" s="236" t="s">
        <v>149</v>
      </c>
      <c r="AV608" s="13" t="s">
        <v>149</v>
      </c>
      <c r="AW608" s="13" t="s">
        <v>32</v>
      </c>
      <c r="AX608" s="13" t="s">
        <v>70</v>
      </c>
      <c r="AY608" s="236" t="s">
        <v>140</v>
      </c>
    </row>
    <row r="609" s="14" customFormat="1">
      <c r="A609" s="14"/>
      <c r="B609" s="237"/>
      <c r="C609" s="238"/>
      <c r="D609" s="219" t="s">
        <v>155</v>
      </c>
      <c r="E609" s="239" t="s">
        <v>19</v>
      </c>
      <c r="F609" s="240" t="s">
        <v>172</v>
      </c>
      <c r="G609" s="238"/>
      <c r="H609" s="241">
        <v>88.409999999999997</v>
      </c>
      <c r="I609" s="242"/>
      <c r="J609" s="238"/>
      <c r="K609" s="238"/>
      <c r="L609" s="243"/>
      <c r="M609" s="244"/>
      <c r="N609" s="245"/>
      <c r="O609" s="245"/>
      <c r="P609" s="245"/>
      <c r="Q609" s="245"/>
      <c r="R609" s="245"/>
      <c r="S609" s="245"/>
      <c r="T609" s="246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47" t="s">
        <v>155</v>
      </c>
      <c r="AU609" s="247" t="s">
        <v>149</v>
      </c>
      <c r="AV609" s="14" t="s">
        <v>148</v>
      </c>
      <c r="AW609" s="14" t="s">
        <v>32</v>
      </c>
      <c r="AX609" s="14" t="s">
        <v>78</v>
      </c>
      <c r="AY609" s="247" t="s">
        <v>140</v>
      </c>
    </row>
    <row r="610" s="2" customFormat="1" ht="16.5" customHeight="1">
      <c r="A610" s="40"/>
      <c r="B610" s="41"/>
      <c r="C610" s="248" t="s">
        <v>973</v>
      </c>
      <c r="D610" s="248" t="s">
        <v>215</v>
      </c>
      <c r="E610" s="249" t="s">
        <v>974</v>
      </c>
      <c r="F610" s="250" t="s">
        <v>975</v>
      </c>
      <c r="G610" s="251" t="s">
        <v>209</v>
      </c>
      <c r="H610" s="252">
        <v>90.177999999999997</v>
      </c>
      <c r="I610" s="253"/>
      <c r="J610" s="254">
        <f>ROUND(I610*H610,2)</f>
        <v>0</v>
      </c>
      <c r="K610" s="250" t="s">
        <v>147</v>
      </c>
      <c r="L610" s="255"/>
      <c r="M610" s="256" t="s">
        <v>19</v>
      </c>
      <c r="N610" s="257" t="s">
        <v>42</v>
      </c>
      <c r="O610" s="86"/>
      <c r="P610" s="215">
        <f>O610*H610</f>
        <v>0</v>
      </c>
      <c r="Q610" s="215">
        <v>0.00035</v>
      </c>
      <c r="R610" s="215">
        <f>Q610*H610</f>
        <v>0.031562300000000001</v>
      </c>
      <c r="S610" s="215">
        <v>0</v>
      </c>
      <c r="T610" s="216">
        <f>S610*H610</f>
        <v>0</v>
      </c>
      <c r="U610" s="40"/>
      <c r="V610" s="40"/>
      <c r="W610" s="40"/>
      <c r="X610" s="40"/>
      <c r="Y610" s="40"/>
      <c r="Z610" s="40"/>
      <c r="AA610" s="40"/>
      <c r="AB610" s="40"/>
      <c r="AC610" s="40"/>
      <c r="AD610" s="40"/>
      <c r="AE610" s="40"/>
      <c r="AR610" s="217" t="s">
        <v>354</v>
      </c>
      <c r="AT610" s="217" t="s">
        <v>215</v>
      </c>
      <c r="AU610" s="217" t="s">
        <v>149</v>
      </c>
      <c r="AY610" s="19" t="s">
        <v>140</v>
      </c>
      <c r="BE610" s="218">
        <f>IF(N610="základní",J610,0)</f>
        <v>0</v>
      </c>
      <c r="BF610" s="218">
        <f>IF(N610="snížená",J610,0)</f>
        <v>0</v>
      </c>
      <c r="BG610" s="218">
        <f>IF(N610="zákl. přenesená",J610,0)</f>
        <v>0</v>
      </c>
      <c r="BH610" s="218">
        <f>IF(N610="sníž. přenesená",J610,0)</f>
        <v>0</v>
      </c>
      <c r="BI610" s="218">
        <f>IF(N610="nulová",J610,0)</f>
        <v>0</v>
      </c>
      <c r="BJ610" s="19" t="s">
        <v>149</v>
      </c>
      <c r="BK610" s="218">
        <f>ROUND(I610*H610,2)</f>
        <v>0</v>
      </c>
      <c r="BL610" s="19" t="s">
        <v>284</v>
      </c>
      <c r="BM610" s="217" t="s">
        <v>976</v>
      </c>
    </row>
    <row r="611" s="2" customFormat="1">
      <c r="A611" s="40"/>
      <c r="B611" s="41"/>
      <c r="C611" s="42"/>
      <c r="D611" s="219" t="s">
        <v>151</v>
      </c>
      <c r="E611" s="42"/>
      <c r="F611" s="220" t="s">
        <v>975</v>
      </c>
      <c r="G611" s="42"/>
      <c r="H611" s="42"/>
      <c r="I611" s="221"/>
      <c r="J611" s="42"/>
      <c r="K611" s="42"/>
      <c r="L611" s="46"/>
      <c r="M611" s="222"/>
      <c r="N611" s="223"/>
      <c r="O611" s="86"/>
      <c r="P611" s="86"/>
      <c r="Q611" s="86"/>
      <c r="R611" s="86"/>
      <c r="S611" s="86"/>
      <c r="T611" s="87"/>
      <c r="U611" s="40"/>
      <c r="V611" s="40"/>
      <c r="W611" s="40"/>
      <c r="X611" s="40"/>
      <c r="Y611" s="40"/>
      <c r="Z611" s="40"/>
      <c r="AA611" s="40"/>
      <c r="AB611" s="40"/>
      <c r="AC611" s="40"/>
      <c r="AD611" s="40"/>
      <c r="AE611" s="40"/>
      <c r="AT611" s="19" t="s">
        <v>151</v>
      </c>
      <c r="AU611" s="19" t="s">
        <v>149</v>
      </c>
    </row>
    <row r="612" s="13" customFormat="1">
      <c r="A612" s="13"/>
      <c r="B612" s="226"/>
      <c r="C612" s="227"/>
      <c r="D612" s="219" t="s">
        <v>155</v>
      </c>
      <c r="E612" s="227"/>
      <c r="F612" s="229" t="s">
        <v>977</v>
      </c>
      <c r="G612" s="227"/>
      <c r="H612" s="230">
        <v>90.177999999999997</v>
      </c>
      <c r="I612" s="231"/>
      <c r="J612" s="227"/>
      <c r="K612" s="227"/>
      <c r="L612" s="232"/>
      <c r="M612" s="233"/>
      <c r="N612" s="234"/>
      <c r="O612" s="234"/>
      <c r="P612" s="234"/>
      <c r="Q612" s="234"/>
      <c r="R612" s="234"/>
      <c r="S612" s="234"/>
      <c r="T612" s="235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36" t="s">
        <v>155</v>
      </c>
      <c r="AU612" s="236" t="s">
        <v>149</v>
      </c>
      <c r="AV612" s="13" t="s">
        <v>149</v>
      </c>
      <c r="AW612" s="13" t="s">
        <v>4</v>
      </c>
      <c r="AX612" s="13" t="s">
        <v>78</v>
      </c>
      <c r="AY612" s="236" t="s">
        <v>140</v>
      </c>
    </row>
    <row r="613" s="2" customFormat="1" ht="16.5" customHeight="1">
      <c r="A613" s="40"/>
      <c r="B613" s="41"/>
      <c r="C613" s="206" t="s">
        <v>978</v>
      </c>
      <c r="D613" s="206" t="s">
        <v>143</v>
      </c>
      <c r="E613" s="207" t="s">
        <v>979</v>
      </c>
      <c r="F613" s="208" t="s">
        <v>980</v>
      </c>
      <c r="G613" s="209" t="s">
        <v>146</v>
      </c>
      <c r="H613" s="210">
        <v>70.230000000000004</v>
      </c>
      <c r="I613" s="211"/>
      <c r="J613" s="212">
        <f>ROUND(I613*H613,2)</f>
        <v>0</v>
      </c>
      <c r="K613" s="208" t="s">
        <v>147</v>
      </c>
      <c r="L613" s="46"/>
      <c r="M613" s="213" t="s">
        <v>19</v>
      </c>
      <c r="N613" s="214" t="s">
        <v>42</v>
      </c>
      <c r="O613" s="86"/>
      <c r="P613" s="215">
        <f>O613*H613</f>
        <v>0</v>
      </c>
      <c r="Q613" s="215">
        <v>3.0000000000000001E-05</v>
      </c>
      <c r="R613" s="215">
        <f>Q613*H613</f>
        <v>0.0021069000000000001</v>
      </c>
      <c r="S613" s="215">
        <v>0</v>
      </c>
      <c r="T613" s="216">
        <f>S613*H613</f>
        <v>0</v>
      </c>
      <c r="U613" s="40"/>
      <c r="V613" s="40"/>
      <c r="W613" s="40"/>
      <c r="X613" s="40"/>
      <c r="Y613" s="40"/>
      <c r="Z613" s="40"/>
      <c r="AA613" s="40"/>
      <c r="AB613" s="40"/>
      <c r="AC613" s="40"/>
      <c r="AD613" s="40"/>
      <c r="AE613" s="40"/>
      <c r="AR613" s="217" t="s">
        <v>284</v>
      </c>
      <c r="AT613" s="217" t="s">
        <v>143</v>
      </c>
      <c r="AU613" s="217" t="s">
        <v>149</v>
      </c>
      <c r="AY613" s="19" t="s">
        <v>140</v>
      </c>
      <c r="BE613" s="218">
        <f>IF(N613="základní",J613,0)</f>
        <v>0</v>
      </c>
      <c r="BF613" s="218">
        <f>IF(N613="snížená",J613,0)</f>
        <v>0</v>
      </c>
      <c r="BG613" s="218">
        <f>IF(N613="zákl. přenesená",J613,0)</f>
        <v>0</v>
      </c>
      <c r="BH613" s="218">
        <f>IF(N613="sníž. přenesená",J613,0)</f>
        <v>0</v>
      </c>
      <c r="BI613" s="218">
        <f>IF(N613="nulová",J613,0)</f>
        <v>0</v>
      </c>
      <c r="BJ613" s="19" t="s">
        <v>149</v>
      </c>
      <c r="BK613" s="218">
        <f>ROUND(I613*H613,2)</f>
        <v>0</v>
      </c>
      <c r="BL613" s="19" t="s">
        <v>284</v>
      </c>
      <c r="BM613" s="217" t="s">
        <v>981</v>
      </c>
    </row>
    <row r="614" s="2" customFormat="1">
      <c r="A614" s="40"/>
      <c r="B614" s="41"/>
      <c r="C614" s="42"/>
      <c r="D614" s="219" t="s">
        <v>151</v>
      </c>
      <c r="E614" s="42"/>
      <c r="F614" s="220" t="s">
        <v>982</v>
      </c>
      <c r="G614" s="42"/>
      <c r="H614" s="42"/>
      <c r="I614" s="221"/>
      <c r="J614" s="42"/>
      <c r="K614" s="42"/>
      <c r="L614" s="46"/>
      <c r="M614" s="222"/>
      <c r="N614" s="223"/>
      <c r="O614" s="86"/>
      <c r="P614" s="86"/>
      <c r="Q614" s="86"/>
      <c r="R614" s="86"/>
      <c r="S614" s="86"/>
      <c r="T614" s="87"/>
      <c r="U614" s="40"/>
      <c r="V614" s="40"/>
      <c r="W614" s="40"/>
      <c r="X614" s="40"/>
      <c r="Y614" s="40"/>
      <c r="Z614" s="40"/>
      <c r="AA614" s="40"/>
      <c r="AB614" s="40"/>
      <c r="AC614" s="40"/>
      <c r="AD614" s="40"/>
      <c r="AE614" s="40"/>
      <c r="AT614" s="19" t="s">
        <v>151</v>
      </c>
      <c r="AU614" s="19" t="s">
        <v>149</v>
      </c>
    </row>
    <row r="615" s="2" customFormat="1">
      <c r="A615" s="40"/>
      <c r="B615" s="41"/>
      <c r="C615" s="42"/>
      <c r="D615" s="224" t="s">
        <v>153</v>
      </c>
      <c r="E615" s="42"/>
      <c r="F615" s="225" t="s">
        <v>983</v>
      </c>
      <c r="G615" s="42"/>
      <c r="H615" s="42"/>
      <c r="I615" s="221"/>
      <c r="J615" s="42"/>
      <c r="K615" s="42"/>
      <c r="L615" s="46"/>
      <c r="M615" s="222"/>
      <c r="N615" s="223"/>
      <c r="O615" s="86"/>
      <c r="P615" s="86"/>
      <c r="Q615" s="86"/>
      <c r="R615" s="86"/>
      <c r="S615" s="86"/>
      <c r="T615" s="87"/>
      <c r="U615" s="40"/>
      <c r="V615" s="40"/>
      <c r="W615" s="40"/>
      <c r="X615" s="40"/>
      <c r="Y615" s="40"/>
      <c r="Z615" s="40"/>
      <c r="AA615" s="40"/>
      <c r="AB615" s="40"/>
      <c r="AC615" s="40"/>
      <c r="AD615" s="40"/>
      <c r="AE615" s="40"/>
      <c r="AT615" s="19" t="s">
        <v>153</v>
      </c>
      <c r="AU615" s="19" t="s">
        <v>149</v>
      </c>
    </row>
    <row r="616" s="2" customFormat="1" ht="16.5" customHeight="1">
      <c r="A616" s="40"/>
      <c r="B616" s="41"/>
      <c r="C616" s="206" t="s">
        <v>984</v>
      </c>
      <c r="D616" s="206" t="s">
        <v>143</v>
      </c>
      <c r="E616" s="207" t="s">
        <v>985</v>
      </c>
      <c r="F616" s="208" t="s">
        <v>986</v>
      </c>
      <c r="G616" s="209" t="s">
        <v>308</v>
      </c>
      <c r="H616" s="210">
        <v>1.232</v>
      </c>
      <c r="I616" s="211"/>
      <c r="J616" s="212">
        <f>ROUND(I616*H616,2)</f>
        <v>0</v>
      </c>
      <c r="K616" s="208" t="s">
        <v>147</v>
      </c>
      <c r="L616" s="46"/>
      <c r="M616" s="213" t="s">
        <v>19</v>
      </c>
      <c r="N616" s="214" t="s">
        <v>42</v>
      </c>
      <c r="O616" s="86"/>
      <c r="P616" s="215">
        <f>O616*H616</f>
        <v>0</v>
      </c>
      <c r="Q616" s="215">
        <v>0</v>
      </c>
      <c r="R616" s="215">
        <f>Q616*H616</f>
        <v>0</v>
      </c>
      <c r="S616" s="215">
        <v>0</v>
      </c>
      <c r="T616" s="216">
        <f>S616*H616</f>
        <v>0</v>
      </c>
      <c r="U616" s="40"/>
      <c r="V616" s="40"/>
      <c r="W616" s="40"/>
      <c r="X616" s="40"/>
      <c r="Y616" s="40"/>
      <c r="Z616" s="40"/>
      <c r="AA616" s="40"/>
      <c r="AB616" s="40"/>
      <c r="AC616" s="40"/>
      <c r="AD616" s="40"/>
      <c r="AE616" s="40"/>
      <c r="AR616" s="217" t="s">
        <v>284</v>
      </c>
      <c r="AT616" s="217" t="s">
        <v>143</v>
      </c>
      <c r="AU616" s="217" t="s">
        <v>149</v>
      </c>
      <c r="AY616" s="19" t="s">
        <v>140</v>
      </c>
      <c r="BE616" s="218">
        <f>IF(N616="základní",J616,0)</f>
        <v>0</v>
      </c>
      <c r="BF616" s="218">
        <f>IF(N616="snížená",J616,0)</f>
        <v>0</v>
      </c>
      <c r="BG616" s="218">
        <f>IF(N616="zákl. přenesená",J616,0)</f>
        <v>0</v>
      </c>
      <c r="BH616" s="218">
        <f>IF(N616="sníž. přenesená",J616,0)</f>
        <v>0</v>
      </c>
      <c r="BI616" s="218">
        <f>IF(N616="nulová",J616,0)</f>
        <v>0</v>
      </c>
      <c r="BJ616" s="19" t="s">
        <v>149</v>
      </c>
      <c r="BK616" s="218">
        <f>ROUND(I616*H616,2)</f>
        <v>0</v>
      </c>
      <c r="BL616" s="19" t="s">
        <v>284</v>
      </c>
      <c r="BM616" s="217" t="s">
        <v>987</v>
      </c>
    </row>
    <row r="617" s="2" customFormat="1">
      <c r="A617" s="40"/>
      <c r="B617" s="41"/>
      <c r="C617" s="42"/>
      <c r="D617" s="219" t="s">
        <v>151</v>
      </c>
      <c r="E617" s="42"/>
      <c r="F617" s="220" t="s">
        <v>988</v>
      </c>
      <c r="G617" s="42"/>
      <c r="H617" s="42"/>
      <c r="I617" s="221"/>
      <c r="J617" s="42"/>
      <c r="K617" s="42"/>
      <c r="L617" s="46"/>
      <c r="M617" s="222"/>
      <c r="N617" s="223"/>
      <c r="O617" s="86"/>
      <c r="P617" s="86"/>
      <c r="Q617" s="86"/>
      <c r="R617" s="86"/>
      <c r="S617" s="86"/>
      <c r="T617" s="87"/>
      <c r="U617" s="40"/>
      <c r="V617" s="40"/>
      <c r="W617" s="40"/>
      <c r="X617" s="40"/>
      <c r="Y617" s="40"/>
      <c r="Z617" s="40"/>
      <c r="AA617" s="40"/>
      <c r="AB617" s="40"/>
      <c r="AC617" s="40"/>
      <c r="AD617" s="40"/>
      <c r="AE617" s="40"/>
      <c r="AT617" s="19" t="s">
        <v>151</v>
      </c>
      <c r="AU617" s="19" t="s">
        <v>149</v>
      </c>
    </row>
    <row r="618" s="2" customFormat="1">
      <c r="A618" s="40"/>
      <c r="B618" s="41"/>
      <c r="C618" s="42"/>
      <c r="D618" s="224" t="s">
        <v>153</v>
      </c>
      <c r="E618" s="42"/>
      <c r="F618" s="225" t="s">
        <v>989</v>
      </c>
      <c r="G618" s="42"/>
      <c r="H618" s="42"/>
      <c r="I618" s="221"/>
      <c r="J618" s="42"/>
      <c r="K618" s="42"/>
      <c r="L618" s="46"/>
      <c r="M618" s="222"/>
      <c r="N618" s="223"/>
      <c r="O618" s="86"/>
      <c r="P618" s="86"/>
      <c r="Q618" s="86"/>
      <c r="R618" s="86"/>
      <c r="S618" s="86"/>
      <c r="T618" s="87"/>
      <c r="U618" s="40"/>
      <c r="V618" s="40"/>
      <c r="W618" s="40"/>
      <c r="X618" s="40"/>
      <c r="Y618" s="40"/>
      <c r="Z618" s="40"/>
      <c r="AA618" s="40"/>
      <c r="AB618" s="40"/>
      <c r="AC618" s="40"/>
      <c r="AD618" s="40"/>
      <c r="AE618" s="40"/>
      <c r="AT618" s="19" t="s">
        <v>153</v>
      </c>
      <c r="AU618" s="19" t="s">
        <v>149</v>
      </c>
    </row>
    <row r="619" s="12" customFormat="1" ht="22.8" customHeight="1">
      <c r="A619" s="12"/>
      <c r="B619" s="190"/>
      <c r="C619" s="191"/>
      <c r="D619" s="192" t="s">
        <v>69</v>
      </c>
      <c r="E619" s="204" t="s">
        <v>990</v>
      </c>
      <c r="F619" s="204" t="s">
        <v>991</v>
      </c>
      <c r="G619" s="191"/>
      <c r="H619" s="191"/>
      <c r="I619" s="194"/>
      <c r="J619" s="205">
        <f>BK619</f>
        <v>0</v>
      </c>
      <c r="K619" s="191"/>
      <c r="L619" s="196"/>
      <c r="M619" s="197"/>
      <c r="N619" s="198"/>
      <c r="O619" s="198"/>
      <c r="P619" s="199">
        <f>SUM(P620:P680)</f>
        <v>0</v>
      </c>
      <c r="Q619" s="198"/>
      <c r="R619" s="199">
        <f>SUM(R620:R680)</f>
        <v>0.93587741999999996</v>
      </c>
      <c r="S619" s="198"/>
      <c r="T619" s="200">
        <f>SUM(T620:T680)</f>
        <v>0.85421599999999998</v>
      </c>
      <c r="U619" s="12"/>
      <c r="V619" s="12"/>
      <c r="W619" s="12"/>
      <c r="X619" s="12"/>
      <c r="Y619" s="12"/>
      <c r="Z619" s="12"/>
      <c r="AA619" s="12"/>
      <c r="AB619" s="12"/>
      <c r="AC619" s="12"/>
      <c r="AD619" s="12"/>
      <c r="AE619" s="12"/>
      <c r="AR619" s="201" t="s">
        <v>149</v>
      </c>
      <c r="AT619" s="202" t="s">
        <v>69</v>
      </c>
      <c r="AU619" s="202" t="s">
        <v>78</v>
      </c>
      <c r="AY619" s="201" t="s">
        <v>140</v>
      </c>
      <c r="BK619" s="203">
        <f>SUM(BK620:BK680)</f>
        <v>0</v>
      </c>
    </row>
    <row r="620" s="2" customFormat="1" ht="16.5" customHeight="1">
      <c r="A620" s="40"/>
      <c r="B620" s="41"/>
      <c r="C620" s="206" t="s">
        <v>992</v>
      </c>
      <c r="D620" s="206" t="s">
        <v>143</v>
      </c>
      <c r="E620" s="207" t="s">
        <v>993</v>
      </c>
      <c r="F620" s="208" t="s">
        <v>994</v>
      </c>
      <c r="G620" s="209" t="s">
        <v>146</v>
      </c>
      <c r="H620" s="210">
        <v>32.009999999999998</v>
      </c>
      <c r="I620" s="211"/>
      <c r="J620" s="212">
        <f>ROUND(I620*H620,2)</f>
        <v>0</v>
      </c>
      <c r="K620" s="208" t="s">
        <v>147</v>
      </c>
      <c r="L620" s="46"/>
      <c r="M620" s="213" t="s">
        <v>19</v>
      </c>
      <c r="N620" s="214" t="s">
        <v>42</v>
      </c>
      <c r="O620" s="86"/>
      <c r="P620" s="215">
        <f>O620*H620</f>
        <v>0</v>
      </c>
      <c r="Q620" s="215">
        <v>0</v>
      </c>
      <c r="R620" s="215">
        <f>Q620*H620</f>
        <v>0</v>
      </c>
      <c r="S620" s="215">
        <v>0</v>
      </c>
      <c r="T620" s="216">
        <f>S620*H620</f>
        <v>0</v>
      </c>
      <c r="U620" s="40"/>
      <c r="V620" s="40"/>
      <c r="W620" s="40"/>
      <c r="X620" s="40"/>
      <c r="Y620" s="40"/>
      <c r="Z620" s="40"/>
      <c r="AA620" s="40"/>
      <c r="AB620" s="40"/>
      <c r="AC620" s="40"/>
      <c r="AD620" s="40"/>
      <c r="AE620" s="40"/>
      <c r="AR620" s="217" t="s">
        <v>284</v>
      </c>
      <c r="AT620" s="217" t="s">
        <v>143</v>
      </c>
      <c r="AU620" s="217" t="s">
        <v>149</v>
      </c>
      <c r="AY620" s="19" t="s">
        <v>140</v>
      </c>
      <c r="BE620" s="218">
        <f>IF(N620="základní",J620,0)</f>
        <v>0</v>
      </c>
      <c r="BF620" s="218">
        <f>IF(N620="snížená",J620,0)</f>
        <v>0</v>
      </c>
      <c r="BG620" s="218">
        <f>IF(N620="zákl. přenesená",J620,0)</f>
        <v>0</v>
      </c>
      <c r="BH620" s="218">
        <f>IF(N620="sníž. přenesená",J620,0)</f>
        <v>0</v>
      </c>
      <c r="BI620" s="218">
        <f>IF(N620="nulová",J620,0)</f>
        <v>0</v>
      </c>
      <c r="BJ620" s="19" t="s">
        <v>149</v>
      </c>
      <c r="BK620" s="218">
        <f>ROUND(I620*H620,2)</f>
        <v>0</v>
      </c>
      <c r="BL620" s="19" t="s">
        <v>284</v>
      </c>
      <c r="BM620" s="217" t="s">
        <v>995</v>
      </c>
    </row>
    <row r="621" s="2" customFormat="1">
      <c r="A621" s="40"/>
      <c r="B621" s="41"/>
      <c r="C621" s="42"/>
      <c r="D621" s="219" t="s">
        <v>151</v>
      </c>
      <c r="E621" s="42"/>
      <c r="F621" s="220" t="s">
        <v>996</v>
      </c>
      <c r="G621" s="42"/>
      <c r="H621" s="42"/>
      <c r="I621" s="221"/>
      <c r="J621" s="42"/>
      <c r="K621" s="42"/>
      <c r="L621" s="46"/>
      <c r="M621" s="222"/>
      <c r="N621" s="223"/>
      <c r="O621" s="86"/>
      <c r="P621" s="86"/>
      <c r="Q621" s="86"/>
      <c r="R621" s="86"/>
      <c r="S621" s="86"/>
      <c r="T621" s="87"/>
      <c r="U621" s="40"/>
      <c r="V621" s="40"/>
      <c r="W621" s="40"/>
      <c r="X621" s="40"/>
      <c r="Y621" s="40"/>
      <c r="Z621" s="40"/>
      <c r="AA621" s="40"/>
      <c r="AB621" s="40"/>
      <c r="AC621" s="40"/>
      <c r="AD621" s="40"/>
      <c r="AE621" s="40"/>
      <c r="AT621" s="19" t="s">
        <v>151</v>
      </c>
      <c r="AU621" s="19" t="s">
        <v>149</v>
      </c>
    </row>
    <row r="622" s="2" customFormat="1">
      <c r="A622" s="40"/>
      <c r="B622" s="41"/>
      <c r="C622" s="42"/>
      <c r="D622" s="224" t="s">
        <v>153</v>
      </c>
      <c r="E622" s="42"/>
      <c r="F622" s="225" t="s">
        <v>997</v>
      </c>
      <c r="G622" s="42"/>
      <c r="H622" s="42"/>
      <c r="I622" s="221"/>
      <c r="J622" s="42"/>
      <c r="K622" s="42"/>
      <c r="L622" s="46"/>
      <c r="M622" s="222"/>
      <c r="N622" s="223"/>
      <c r="O622" s="86"/>
      <c r="P622" s="86"/>
      <c r="Q622" s="86"/>
      <c r="R622" s="86"/>
      <c r="S622" s="86"/>
      <c r="T622" s="87"/>
      <c r="U622" s="40"/>
      <c r="V622" s="40"/>
      <c r="W622" s="40"/>
      <c r="X622" s="40"/>
      <c r="Y622" s="40"/>
      <c r="Z622" s="40"/>
      <c r="AA622" s="40"/>
      <c r="AB622" s="40"/>
      <c r="AC622" s="40"/>
      <c r="AD622" s="40"/>
      <c r="AE622" s="40"/>
      <c r="AT622" s="19" t="s">
        <v>153</v>
      </c>
      <c r="AU622" s="19" t="s">
        <v>149</v>
      </c>
    </row>
    <row r="623" s="13" customFormat="1">
      <c r="A623" s="13"/>
      <c r="B623" s="226"/>
      <c r="C623" s="227"/>
      <c r="D623" s="219" t="s">
        <v>155</v>
      </c>
      <c r="E623" s="228" t="s">
        <v>19</v>
      </c>
      <c r="F623" s="229" t="s">
        <v>998</v>
      </c>
      <c r="G623" s="227"/>
      <c r="H623" s="230">
        <v>8.5500000000000007</v>
      </c>
      <c r="I623" s="231"/>
      <c r="J623" s="227"/>
      <c r="K623" s="227"/>
      <c r="L623" s="232"/>
      <c r="M623" s="233"/>
      <c r="N623" s="234"/>
      <c r="O623" s="234"/>
      <c r="P623" s="234"/>
      <c r="Q623" s="234"/>
      <c r="R623" s="234"/>
      <c r="S623" s="234"/>
      <c r="T623" s="235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36" t="s">
        <v>155</v>
      </c>
      <c r="AU623" s="236" t="s">
        <v>149</v>
      </c>
      <c r="AV623" s="13" t="s">
        <v>149</v>
      </c>
      <c r="AW623" s="13" t="s">
        <v>32</v>
      </c>
      <c r="AX623" s="13" t="s">
        <v>70</v>
      </c>
      <c r="AY623" s="236" t="s">
        <v>140</v>
      </c>
    </row>
    <row r="624" s="13" customFormat="1">
      <c r="A624" s="13"/>
      <c r="B624" s="226"/>
      <c r="C624" s="227"/>
      <c r="D624" s="219" t="s">
        <v>155</v>
      </c>
      <c r="E624" s="228" t="s">
        <v>19</v>
      </c>
      <c r="F624" s="229" t="s">
        <v>999</v>
      </c>
      <c r="G624" s="227"/>
      <c r="H624" s="230">
        <v>10.140000000000001</v>
      </c>
      <c r="I624" s="231"/>
      <c r="J624" s="227"/>
      <c r="K624" s="227"/>
      <c r="L624" s="232"/>
      <c r="M624" s="233"/>
      <c r="N624" s="234"/>
      <c r="O624" s="234"/>
      <c r="P624" s="234"/>
      <c r="Q624" s="234"/>
      <c r="R624" s="234"/>
      <c r="S624" s="234"/>
      <c r="T624" s="235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36" t="s">
        <v>155</v>
      </c>
      <c r="AU624" s="236" t="s">
        <v>149</v>
      </c>
      <c r="AV624" s="13" t="s">
        <v>149</v>
      </c>
      <c r="AW624" s="13" t="s">
        <v>32</v>
      </c>
      <c r="AX624" s="13" t="s">
        <v>70</v>
      </c>
      <c r="AY624" s="236" t="s">
        <v>140</v>
      </c>
    </row>
    <row r="625" s="13" customFormat="1">
      <c r="A625" s="13"/>
      <c r="B625" s="226"/>
      <c r="C625" s="227"/>
      <c r="D625" s="219" t="s">
        <v>155</v>
      </c>
      <c r="E625" s="228" t="s">
        <v>19</v>
      </c>
      <c r="F625" s="229" t="s">
        <v>1000</v>
      </c>
      <c r="G625" s="227"/>
      <c r="H625" s="230">
        <v>13.32</v>
      </c>
      <c r="I625" s="231"/>
      <c r="J625" s="227"/>
      <c r="K625" s="227"/>
      <c r="L625" s="232"/>
      <c r="M625" s="233"/>
      <c r="N625" s="234"/>
      <c r="O625" s="234"/>
      <c r="P625" s="234"/>
      <c r="Q625" s="234"/>
      <c r="R625" s="234"/>
      <c r="S625" s="234"/>
      <c r="T625" s="235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36" t="s">
        <v>155</v>
      </c>
      <c r="AU625" s="236" t="s">
        <v>149</v>
      </c>
      <c r="AV625" s="13" t="s">
        <v>149</v>
      </c>
      <c r="AW625" s="13" t="s">
        <v>32</v>
      </c>
      <c r="AX625" s="13" t="s">
        <v>70</v>
      </c>
      <c r="AY625" s="236" t="s">
        <v>140</v>
      </c>
    </row>
    <row r="626" s="14" customFormat="1">
      <c r="A626" s="14"/>
      <c r="B626" s="237"/>
      <c r="C626" s="238"/>
      <c r="D626" s="219" t="s">
        <v>155</v>
      </c>
      <c r="E626" s="239" t="s">
        <v>19</v>
      </c>
      <c r="F626" s="240" t="s">
        <v>172</v>
      </c>
      <c r="G626" s="238"/>
      <c r="H626" s="241">
        <v>32.010000000000005</v>
      </c>
      <c r="I626" s="242"/>
      <c r="J626" s="238"/>
      <c r="K626" s="238"/>
      <c r="L626" s="243"/>
      <c r="M626" s="244"/>
      <c r="N626" s="245"/>
      <c r="O626" s="245"/>
      <c r="P626" s="245"/>
      <c r="Q626" s="245"/>
      <c r="R626" s="245"/>
      <c r="S626" s="245"/>
      <c r="T626" s="246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247" t="s">
        <v>155</v>
      </c>
      <c r="AU626" s="247" t="s">
        <v>149</v>
      </c>
      <c r="AV626" s="14" t="s">
        <v>148</v>
      </c>
      <c r="AW626" s="14" t="s">
        <v>32</v>
      </c>
      <c r="AX626" s="14" t="s">
        <v>78</v>
      </c>
      <c r="AY626" s="247" t="s">
        <v>140</v>
      </c>
    </row>
    <row r="627" s="2" customFormat="1" ht="16.5" customHeight="1">
      <c r="A627" s="40"/>
      <c r="B627" s="41"/>
      <c r="C627" s="206" t="s">
        <v>1001</v>
      </c>
      <c r="D627" s="206" t="s">
        <v>143</v>
      </c>
      <c r="E627" s="207" t="s">
        <v>1002</v>
      </c>
      <c r="F627" s="208" t="s">
        <v>1003</v>
      </c>
      <c r="G627" s="209" t="s">
        <v>146</v>
      </c>
      <c r="H627" s="210">
        <v>32.009999999999998</v>
      </c>
      <c r="I627" s="211"/>
      <c r="J627" s="212">
        <f>ROUND(I627*H627,2)</f>
        <v>0</v>
      </c>
      <c r="K627" s="208" t="s">
        <v>147</v>
      </c>
      <c r="L627" s="46"/>
      <c r="M627" s="213" t="s">
        <v>19</v>
      </c>
      <c r="N627" s="214" t="s">
        <v>42</v>
      </c>
      <c r="O627" s="86"/>
      <c r="P627" s="215">
        <f>O627*H627</f>
        <v>0</v>
      </c>
      <c r="Q627" s="215">
        <v>0.00029999999999999997</v>
      </c>
      <c r="R627" s="215">
        <f>Q627*H627</f>
        <v>0.0096029999999999987</v>
      </c>
      <c r="S627" s="215">
        <v>0</v>
      </c>
      <c r="T627" s="216">
        <f>S627*H627</f>
        <v>0</v>
      </c>
      <c r="U627" s="40"/>
      <c r="V627" s="40"/>
      <c r="W627" s="40"/>
      <c r="X627" s="40"/>
      <c r="Y627" s="40"/>
      <c r="Z627" s="40"/>
      <c r="AA627" s="40"/>
      <c r="AB627" s="40"/>
      <c r="AC627" s="40"/>
      <c r="AD627" s="40"/>
      <c r="AE627" s="40"/>
      <c r="AR627" s="217" t="s">
        <v>284</v>
      </c>
      <c r="AT627" s="217" t="s">
        <v>143</v>
      </c>
      <c r="AU627" s="217" t="s">
        <v>149</v>
      </c>
      <c r="AY627" s="19" t="s">
        <v>140</v>
      </c>
      <c r="BE627" s="218">
        <f>IF(N627="základní",J627,0)</f>
        <v>0</v>
      </c>
      <c r="BF627" s="218">
        <f>IF(N627="snížená",J627,0)</f>
        <v>0</v>
      </c>
      <c r="BG627" s="218">
        <f>IF(N627="zákl. přenesená",J627,0)</f>
        <v>0</v>
      </c>
      <c r="BH627" s="218">
        <f>IF(N627="sníž. přenesená",J627,0)</f>
        <v>0</v>
      </c>
      <c r="BI627" s="218">
        <f>IF(N627="nulová",J627,0)</f>
        <v>0</v>
      </c>
      <c r="BJ627" s="19" t="s">
        <v>149</v>
      </c>
      <c r="BK627" s="218">
        <f>ROUND(I627*H627,2)</f>
        <v>0</v>
      </c>
      <c r="BL627" s="19" t="s">
        <v>284</v>
      </c>
      <c r="BM627" s="217" t="s">
        <v>1004</v>
      </c>
    </row>
    <row r="628" s="2" customFormat="1">
      <c r="A628" s="40"/>
      <c r="B628" s="41"/>
      <c r="C628" s="42"/>
      <c r="D628" s="219" t="s">
        <v>151</v>
      </c>
      <c r="E628" s="42"/>
      <c r="F628" s="220" t="s">
        <v>1005</v>
      </c>
      <c r="G628" s="42"/>
      <c r="H628" s="42"/>
      <c r="I628" s="221"/>
      <c r="J628" s="42"/>
      <c r="K628" s="42"/>
      <c r="L628" s="46"/>
      <c r="M628" s="222"/>
      <c r="N628" s="223"/>
      <c r="O628" s="86"/>
      <c r="P628" s="86"/>
      <c r="Q628" s="86"/>
      <c r="R628" s="86"/>
      <c r="S628" s="86"/>
      <c r="T628" s="87"/>
      <c r="U628" s="40"/>
      <c r="V628" s="40"/>
      <c r="W628" s="40"/>
      <c r="X628" s="40"/>
      <c r="Y628" s="40"/>
      <c r="Z628" s="40"/>
      <c r="AA628" s="40"/>
      <c r="AB628" s="40"/>
      <c r="AC628" s="40"/>
      <c r="AD628" s="40"/>
      <c r="AE628" s="40"/>
      <c r="AT628" s="19" t="s">
        <v>151</v>
      </c>
      <c r="AU628" s="19" t="s">
        <v>149</v>
      </c>
    </row>
    <row r="629" s="2" customFormat="1">
      <c r="A629" s="40"/>
      <c r="B629" s="41"/>
      <c r="C629" s="42"/>
      <c r="D629" s="224" t="s">
        <v>153</v>
      </c>
      <c r="E629" s="42"/>
      <c r="F629" s="225" t="s">
        <v>1006</v>
      </c>
      <c r="G629" s="42"/>
      <c r="H629" s="42"/>
      <c r="I629" s="221"/>
      <c r="J629" s="42"/>
      <c r="K629" s="42"/>
      <c r="L629" s="46"/>
      <c r="M629" s="222"/>
      <c r="N629" s="223"/>
      <c r="O629" s="86"/>
      <c r="P629" s="86"/>
      <c r="Q629" s="86"/>
      <c r="R629" s="86"/>
      <c r="S629" s="86"/>
      <c r="T629" s="87"/>
      <c r="U629" s="40"/>
      <c r="V629" s="40"/>
      <c r="W629" s="40"/>
      <c r="X629" s="40"/>
      <c r="Y629" s="40"/>
      <c r="Z629" s="40"/>
      <c r="AA629" s="40"/>
      <c r="AB629" s="40"/>
      <c r="AC629" s="40"/>
      <c r="AD629" s="40"/>
      <c r="AE629" s="40"/>
      <c r="AT629" s="19" t="s">
        <v>153</v>
      </c>
      <c r="AU629" s="19" t="s">
        <v>149</v>
      </c>
    </row>
    <row r="630" s="13" customFormat="1">
      <c r="A630" s="13"/>
      <c r="B630" s="226"/>
      <c r="C630" s="227"/>
      <c r="D630" s="219" t="s">
        <v>155</v>
      </c>
      <c r="E630" s="228" t="s">
        <v>19</v>
      </c>
      <c r="F630" s="229" t="s">
        <v>998</v>
      </c>
      <c r="G630" s="227"/>
      <c r="H630" s="230">
        <v>8.5500000000000007</v>
      </c>
      <c r="I630" s="231"/>
      <c r="J630" s="227"/>
      <c r="K630" s="227"/>
      <c r="L630" s="232"/>
      <c r="M630" s="233"/>
      <c r="N630" s="234"/>
      <c r="O630" s="234"/>
      <c r="P630" s="234"/>
      <c r="Q630" s="234"/>
      <c r="R630" s="234"/>
      <c r="S630" s="234"/>
      <c r="T630" s="235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36" t="s">
        <v>155</v>
      </c>
      <c r="AU630" s="236" t="s">
        <v>149</v>
      </c>
      <c r="AV630" s="13" t="s">
        <v>149</v>
      </c>
      <c r="AW630" s="13" t="s">
        <v>32</v>
      </c>
      <c r="AX630" s="13" t="s">
        <v>70</v>
      </c>
      <c r="AY630" s="236" t="s">
        <v>140</v>
      </c>
    </row>
    <row r="631" s="13" customFormat="1">
      <c r="A631" s="13"/>
      <c r="B631" s="226"/>
      <c r="C631" s="227"/>
      <c r="D631" s="219" t="s">
        <v>155</v>
      </c>
      <c r="E631" s="228" t="s">
        <v>19</v>
      </c>
      <c r="F631" s="229" t="s">
        <v>999</v>
      </c>
      <c r="G631" s="227"/>
      <c r="H631" s="230">
        <v>10.140000000000001</v>
      </c>
      <c r="I631" s="231"/>
      <c r="J631" s="227"/>
      <c r="K631" s="227"/>
      <c r="L631" s="232"/>
      <c r="M631" s="233"/>
      <c r="N631" s="234"/>
      <c r="O631" s="234"/>
      <c r="P631" s="234"/>
      <c r="Q631" s="234"/>
      <c r="R631" s="234"/>
      <c r="S631" s="234"/>
      <c r="T631" s="235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36" t="s">
        <v>155</v>
      </c>
      <c r="AU631" s="236" t="s">
        <v>149</v>
      </c>
      <c r="AV631" s="13" t="s">
        <v>149</v>
      </c>
      <c r="AW631" s="13" t="s">
        <v>32</v>
      </c>
      <c r="AX631" s="13" t="s">
        <v>70</v>
      </c>
      <c r="AY631" s="236" t="s">
        <v>140</v>
      </c>
    </row>
    <row r="632" s="13" customFormat="1">
      <c r="A632" s="13"/>
      <c r="B632" s="226"/>
      <c r="C632" s="227"/>
      <c r="D632" s="219" t="s">
        <v>155</v>
      </c>
      <c r="E632" s="228" t="s">
        <v>19</v>
      </c>
      <c r="F632" s="229" t="s">
        <v>1000</v>
      </c>
      <c r="G632" s="227"/>
      <c r="H632" s="230">
        <v>13.32</v>
      </c>
      <c r="I632" s="231"/>
      <c r="J632" s="227"/>
      <c r="K632" s="227"/>
      <c r="L632" s="232"/>
      <c r="M632" s="233"/>
      <c r="N632" s="234"/>
      <c r="O632" s="234"/>
      <c r="P632" s="234"/>
      <c r="Q632" s="234"/>
      <c r="R632" s="234"/>
      <c r="S632" s="234"/>
      <c r="T632" s="235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36" t="s">
        <v>155</v>
      </c>
      <c r="AU632" s="236" t="s">
        <v>149</v>
      </c>
      <c r="AV632" s="13" t="s">
        <v>149</v>
      </c>
      <c r="AW632" s="13" t="s">
        <v>32</v>
      </c>
      <c r="AX632" s="13" t="s">
        <v>70</v>
      </c>
      <c r="AY632" s="236" t="s">
        <v>140</v>
      </c>
    </row>
    <row r="633" s="14" customFormat="1">
      <c r="A633" s="14"/>
      <c r="B633" s="237"/>
      <c r="C633" s="238"/>
      <c r="D633" s="219" t="s">
        <v>155</v>
      </c>
      <c r="E633" s="239" t="s">
        <v>19</v>
      </c>
      <c r="F633" s="240" t="s">
        <v>172</v>
      </c>
      <c r="G633" s="238"/>
      <c r="H633" s="241">
        <v>32.010000000000005</v>
      </c>
      <c r="I633" s="242"/>
      <c r="J633" s="238"/>
      <c r="K633" s="238"/>
      <c r="L633" s="243"/>
      <c r="M633" s="244"/>
      <c r="N633" s="245"/>
      <c r="O633" s="245"/>
      <c r="P633" s="245"/>
      <c r="Q633" s="245"/>
      <c r="R633" s="245"/>
      <c r="S633" s="245"/>
      <c r="T633" s="246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47" t="s">
        <v>155</v>
      </c>
      <c r="AU633" s="247" t="s">
        <v>149</v>
      </c>
      <c r="AV633" s="14" t="s">
        <v>148</v>
      </c>
      <c r="AW633" s="14" t="s">
        <v>32</v>
      </c>
      <c r="AX633" s="14" t="s">
        <v>78</v>
      </c>
      <c r="AY633" s="247" t="s">
        <v>140</v>
      </c>
    </row>
    <row r="634" s="2" customFormat="1" ht="21.75" customHeight="1">
      <c r="A634" s="40"/>
      <c r="B634" s="41"/>
      <c r="C634" s="206" t="s">
        <v>1007</v>
      </c>
      <c r="D634" s="206" t="s">
        <v>143</v>
      </c>
      <c r="E634" s="207" t="s">
        <v>1008</v>
      </c>
      <c r="F634" s="208" t="s">
        <v>1009</v>
      </c>
      <c r="G634" s="209" t="s">
        <v>146</v>
      </c>
      <c r="H634" s="210">
        <v>32.009999999999998</v>
      </c>
      <c r="I634" s="211"/>
      <c r="J634" s="212">
        <f>ROUND(I634*H634,2)</f>
        <v>0</v>
      </c>
      <c r="K634" s="208" t="s">
        <v>147</v>
      </c>
      <c r="L634" s="46"/>
      <c r="M634" s="213" t="s">
        <v>19</v>
      </c>
      <c r="N634" s="214" t="s">
        <v>42</v>
      </c>
      <c r="O634" s="86"/>
      <c r="P634" s="215">
        <f>O634*H634</f>
        <v>0</v>
      </c>
      <c r="Q634" s="215">
        <v>0.0075500000000000003</v>
      </c>
      <c r="R634" s="215">
        <f>Q634*H634</f>
        <v>0.24167549999999999</v>
      </c>
      <c r="S634" s="215">
        <v>0</v>
      </c>
      <c r="T634" s="216">
        <f>S634*H634</f>
        <v>0</v>
      </c>
      <c r="U634" s="40"/>
      <c r="V634" s="40"/>
      <c r="W634" s="40"/>
      <c r="X634" s="40"/>
      <c r="Y634" s="40"/>
      <c r="Z634" s="40"/>
      <c r="AA634" s="40"/>
      <c r="AB634" s="40"/>
      <c r="AC634" s="40"/>
      <c r="AD634" s="40"/>
      <c r="AE634" s="40"/>
      <c r="AR634" s="217" t="s">
        <v>284</v>
      </c>
      <c r="AT634" s="217" t="s">
        <v>143</v>
      </c>
      <c r="AU634" s="217" t="s">
        <v>149</v>
      </c>
      <c r="AY634" s="19" t="s">
        <v>140</v>
      </c>
      <c r="BE634" s="218">
        <f>IF(N634="základní",J634,0)</f>
        <v>0</v>
      </c>
      <c r="BF634" s="218">
        <f>IF(N634="snížená",J634,0)</f>
        <v>0</v>
      </c>
      <c r="BG634" s="218">
        <f>IF(N634="zákl. přenesená",J634,0)</f>
        <v>0</v>
      </c>
      <c r="BH634" s="218">
        <f>IF(N634="sníž. přenesená",J634,0)</f>
        <v>0</v>
      </c>
      <c r="BI634" s="218">
        <f>IF(N634="nulová",J634,0)</f>
        <v>0</v>
      </c>
      <c r="BJ634" s="19" t="s">
        <v>149</v>
      </c>
      <c r="BK634" s="218">
        <f>ROUND(I634*H634,2)</f>
        <v>0</v>
      </c>
      <c r="BL634" s="19" t="s">
        <v>284</v>
      </c>
      <c r="BM634" s="217" t="s">
        <v>1010</v>
      </c>
    </row>
    <row r="635" s="2" customFormat="1">
      <c r="A635" s="40"/>
      <c r="B635" s="41"/>
      <c r="C635" s="42"/>
      <c r="D635" s="219" t="s">
        <v>151</v>
      </c>
      <c r="E635" s="42"/>
      <c r="F635" s="220" t="s">
        <v>1011</v>
      </c>
      <c r="G635" s="42"/>
      <c r="H635" s="42"/>
      <c r="I635" s="221"/>
      <c r="J635" s="42"/>
      <c r="K635" s="42"/>
      <c r="L635" s="46"/>
      <c r="M635" s="222"/>
      <c r="N635" s="223"/>
      <c r="O635" s="86"/>
      <c r="P635" s="86"/>
      <c r="Q635" s="86"/>
      <c r="R635" s="86"/>
      <c r="S635" s="86"/>
      <c r="T635" s="87"/>
      <c r="U635" s="40"/>
      <c r="V635" s="40"/>
      <c r="W635" s="40"/>
      <c r="X635" s="40"/>
      <c r="Y635" s="40"/>
      <c r="Z635" s="40"/>
      <c r="AA635" s="40"/>
      <c r="AB635" s="40"/>
      <c r="AC635" s="40"/>
      <c r="AD635" s="40"/>
      <c r="AE635" s="40"/>
      <c r="AT635" s="19" t="s">
        <v>151</v>
      </c>
      <c r="AU635" s="19" t="s">
        <v>149</v>
      </c>
    </row>
    <row r="636" s="2" customFormat="1">
      <c r="A636" s="40"/>
      <c r="B636" s="41"/>
      <c r="C636" s="42"/>
      <c r="D636" s="224" t="s">
        <v>153</v>
      </c>
      <c r="E636" s="42"/>
      <c r="F636" s="225" t="s">
        <v>1012</v>
      </c>
      <c r="G636" s="42"/>
      <c r="H636" s="42"/>
      <c r="I636" s="221"/>
      <c r="J636" s="42"/>
      <c r="K636" s="42"/>
      <c r="L636" s="46"/>
      <c r="M636" s="222"/>
      <c r="N636" s="223"/>
      <c r="O636" s="86"/>
      <c r="P636" s="86"/>
      <c r="Q636" s="86"/>
      <c r="R636" s="86"/>
      <c r="S636" s="86"/>
      <c r="T636" s="87"/>
      <c r="U636" s="40"/>
      <c r="V636" s="40"/>
      <c r="W636" s="40"/>
      <c r="X636" s="40"/>
      <c r="Y636" s="40"/>
      <c r="Z636" s="40"/>
      <c r="AA636" s="40"/>
      <c r="AB636" s="40"/>
      <c r="AC636" s="40"/>
      <c r="AD636" s="40"/>
      <c r="AE636" s="40"/>
      <c r="AT636" s="19" t="s">
        <v>153</v>
      </c>
      <c r="AU636" s="19" t="s">
        <v>149</v>
      </c>
    </row>
    <row r="637" s="13" customFormat="1">
      <c r="A637" s="13"/>
      <c r="B637" s="226"/>
      <c r="C637" s="227"/>
      <c r="D637" s="219" t="s">
        <v>155</v>
      </c>
      <c r="E637" s="228" t="s">
        <v>19</v>
      </c>
      <c r="F637" s="229" t="s">
        <v>998</v>
      </c>
      <c r="G637" s="227"/>
      <c r="H637" s="230">
        <v>8.5500000000000007</v>
      </c>
      <c r="I637" s="231"/>
      <c r="J637" s="227"/>
      <c r="K637" s="227"/>
      <c r="L637" s="232"/>
      <c r="M637" s="233"/>
      <c r="N637" s="234"/>
      <c r="O637" s="234"/>
      <c r="P637" s="234"/>
      <c r="Q637" s="234"/>
      <c r="R637" s="234"/>
      <c r="S637" s="234"/>
      <c r="T637" s="235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36" t="s">
        <v>155</v>
      </c>
      <c r="AU637" s="236" t="s">
        <v>149</v>
      </c>
      <c r="AV637" s="13" t="s">
        <v>149</v>
      </c>
      <c r="AW637" s="13" t="s">
        <v>32</v>
      </c>
      <c r="AX637" s="13" t="s">
        <v>70</v>
      </c>
      <c r="AY637" s="236" t="s">
        <v>140</v>
      </c>
    </row>
    <row r="638" s="13" customFormat="1">
      <c r="A638" s="13"/>
      <c r="B638" s="226"/>
      <c r="C638" s="227"/>
      <c r="D638" s="219" t="s">
        <v>155</v>
      </c>
      <c r="E638" s="228" t="s">
        <v>19</v>
      </c>
      <c r="F638" s="229" t="s">
        <v>999</v>
      </c>
      <c r="G638" s="227"/>
      <c r="H638" s="230">
        <v>10.140000000000001</v>
      </c>
      <c r="I638" s="231"/>
      <c r="J638" s="227"/>
      <c r="K638" s="227"/>
      <c r="L638" s="232"/>
      <c r="M638" s="233"/>
      <c r="N638" s="234"/>
      <c r="O638" s="234"/>
      <c r="P638" s="234"/>
      <c r="Q638" s="234"/>
      <c r="R638" s="234"/>
      <c r="S638" s="234"/>
      <c r="T638" s="235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36" t="s">
        <v>155</v>
      </c>
      <c r="AU638" s="236" t="s">
        <v>149</v>
      </c>
      <c r="AV638" s="13" t="s">
        <v>149</v>
      </c>
      <c r="AW638" s="13" t="s">
        <v>32</v>
      </c>
      <c r="AX638" s="13" t="s">
        <v>70</v>
      </c>
      <c r="AY638" s="236" t="s">
        <v>140</v>
      </c>
    </row>
    <row r="639" s="13" customFormat="1">
      <c r="A639" s="13"/>
      <c r="B639" s="226"/>
      <c r="C639" s="227"/>
      <c r="D639" s="219" t="s">
        <v>155</v>
      </c>
      <c r="E639" s="228" t="s">
        <v>19</v>
      </c>
      <c r="F639" s="229" t="s">
        <v>1000</v>
      </c>
      <c r="G639" s="227"/>
      <c r="H639" s="230">
        <v>13.32</v>
      </c>
      <c r="I639" s="231"/>
      <c r="J639" s="227"/>
      <c r="K639" s="227"/>
      <c r="L639" s="232"/>
      <c r="M639" s="233"/>
      <c r="N639" s="234"/>
      <c r="O639" s="234"/>
      <c r="P639" s="234"/>
      <c r="Q639" s="234"/>
      <c r="R639" s="234"/>
      <c r="S639" s="234"/>
      <c r="T639" s="235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36" t="s">
        <v>155</v>
      </c>
      <c r="AU639" s="236" t="s">
        <v>149</v>
      </c>
      <c r="AV639" s="13" t="s">
        <v>149</v>
      </c>
      <c r="AW639" s="13" t="s">
        <v>32</v>
      </c>
      <c r="AX639" s="13" t="s">
        <v>70</v>
      </c>
      <c r="AY639" s="236" t="s">
        <v>140</v>
      </c>
    </row>
    <row r="640" s="14" customFormat="1">
      <c r="A640" s="14"/>
      <c r="B640" s="237"/>
      <c r="C640" s="238"/>
      <c r="D640" s="219" t="s">
        <v>155</v>
      </c>
      <c r="E640" s="239" t="s">
        <v>19</v>
      </c>
      <c r="F640" s="240" t="s">
        <v>172</v>
      </c>
      <c r="G640" s="238"/>
      <c r="H640" s="241">
        <v>32.010000000000005</v>
      </c>
      <c r="I640" s="242"/>
      <c r="J640" s="238"/>
      <c r="K640" s="238"/>
      <c r="L640" s="243"/>
      <c r="M640" s="244"/>
      <c r="N640" s="245"/>
      <c r="O640" s="245"/>
      <c r="P640" s="245"/>
      <c r="Q640" s="245"/>
      <c r="R640" s="245"/>
      <c r="S640" s="245"/>
      <c r="T640" s="246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47" t="s">
        <v>155</v>
      </c>
      <c r="AU640" s="247" t="s">
        <v>149</v>
      </c>
      <c r="AV640" s="14" t="s">
        <v>148</v>
      </c>
      <c r="AW640" s="14" t="s">
        <v>32</v>
      </c>
      <c r="AX640" s="14" t="s">
        <v>78</v>
      </c>
      <c r="AY640" s="247" t="s">
        <v>140</v>
      </c>
    </row>
    <row r="641" s="2" customFormat="1" ht="16.5" customHeight="1">
      <c r="A641" s="40"/>
      <c r="B641" s="41"/>
      <c r="C641" s="248" t="s">
        <v>1013</v>
      </c>
      <c r="D641" s="248" t="s">
        <v>215</v>
      </c>
      <c r="E641" s="249" t="s">
        <v>1014</v>
      </c>
      <c r="F641" s="250" t="s">
        <v>1015</v>
      </c>
      <c r="G641" s="251" t="s">
        <v>146</v>
      </c>
      <c r="H641" s="252">
        <v>36.811999999999998</v>
      </c>
      <c r="I641" s="253"/>
      <c r="J641" s="254">
        <f>ROUND(I641*H641,2)</f>
        <v>0</v>
      </c>
      <c r="K641" s="250" t="s">
        <v>147</v>
      </c>
      <c r="L641" s="255"/>
      <c r="M641" s="256" t="s">
        <v>19</v>
      </c>
      <c r="N641" s="257" t="s">
        <v>42</v>
      </c>
      <c r="O641" s="86"/>
      <c r="P641" s="215">
        <f>O641*H641</f>
        <v>0</v>
      </c>
      <c r="Q641" s="215">
        <v>0.018409999999999999</v>
      </c>
      <c r="R641" s="215">
        <f>Q641*H641</f>
        <v>0.67770891999999994</v>
      </c>
      <c r="S641" s="215">
        <v>0</v>
      </c>
      <c r="T641" s="216">
        <f>S641*H641</f>
        <v>0</v>
      </c>
      <c r="U641" s="40"/>
      <c r="V641" s="40"/>
      <c r="W641" s="40"/>
      <c r="X641" s="40"/>
      <c r="Y641" s="40"/>
      <c r="Z641" s="40"/>
      <c r="AA641" s="40"/>
      <c r="AB641" s="40"/>
      <c r="AC641" s="40"/>
      <c r="AD641" s="40"/>
      <c r="AE641" s="40"/>
      <c r="AR641" s="217" t="s">
        <v>354</v>
      </c>
      <c r="AT641" s="217" t="s">
        <v>215</v>
      </c>
      <c r="AU641" s="217" t="s">
        <v>149</v>
      </c>
      <c r="AY641" s="19" t="s">
        <v>140</v>
      </c>
      <c r="BE641" s="218">
        <f>IF(N641="základní",J641,0)</f>
        <v>0</v>
      </c>
      <c r="BF641" s="218">
        <f>IF(N641="snížená",J641,0)</f>
        <v>0</v>
      </c>
      <c r="BG641" s="218">
        <f>IF(N641="zákl. přenesená",J641,0)</f>
        <v>0</v>
      </c>
      <c r="BH641" s="218">
        <f>IF(N641="sníž. přenesená",J641,0)</f>
        <v>0</v>
      </c>
      <c r="BI641" s="218">
        <f>IF(N641="nulová",J641,0)</f>
        <v>0</v>
      </c>
      <c r="BJ641" s="19" t="s">
        <v>149</v>
      </c>
      <c r="BK641" s="218">
        <f>ROUND(I641*H641,2)</f>
        <v>0</v>
      </c>
      <c r="BL641" s="19" t="s">
        <v>284</v>
      </c>
      <c r="BM641" s="217" t="s">
        <v>1016</v>
      </c>
    </row>
    <row r="642" s="2" customFormat="1">
      <c r="A642" s="40"/>
      <c r="B642" s="41"/>
      <c r="C642" s="42"/>
      <c r="D642" s="219" t="s">
        <v>151</v>
      </c>
      <c r="E642" s="42"/>
      <c r="F642" s="220" t="s">
        <v>1015</v>
      </c>
      <c r="G642" s="42"/>
      <c r="H642" s="42"/>
      <c r="I642" s="221"/>
      <c r="J642" s="42"/>
      <c r="K642" s="42"/>
      <c r="L642" s="46"/>
      <c r="M642" s="222"/>
      <c r="N642" s="223"/>
      <c r="O642" s="86"/>
      <c r="P642" s="86"/>
      <c r="Q642" s="86"/>
      <c r="R642" s="86"/>
      <c r="S642" s="86"/>
      <c r="T642" s="87"/>
      <c r="U642" s="40"/>
      <c r="V642" s="40"/>
      <c r="W642" s="40"/>
      <c r="X642" s="40"/>
      <c r="Y642" s="40"/>
      <c r="Z642" s="40"/>
      <c r="AA642" s="40"/>
      <c r="AB642" s="40"/>
      <c r="AC642" s="40"/>
      <c r="AD642" s="40"/>
      <c r="AE642" s="40"/>
      <c r="AT642" s="19" t="s">
        <v>151</v>
      </c>
      <c r="AU642" s="19" t="s">
        <v>149</v>
      </c>
    </row>
    <row r="643" s="13" customFormat="1">
      <c r="A643" s="13"/>
      <c r="B643" s="226"/>
      <c r="C643" s="227"/>
      <c r="D643" s="219" t="s">
        <v>155</v>
      </c>
      <c r="E643" s="227"/>
      <c r="F643" s="229" t="s">
        <v>1017</v>
      </c>
      <c r="G643" s="227"/>
      <c r="H643" s="230">
        <v>36.811999999999998</v>
      </c>
      <c r="I643" s="231"/>
      <c r="J643" s="227"/>
      <c r="K643" s="227"/>
      <c r="L643" s="232"/>
      <c r="M643" s="233"/>
      <c r="N643" s="234"/>
      <c r="O643" s="234"/>
      <c r="P643" s="234"/>
      <c r="Q643" s="234"/>
      <c r="R643" s="234"/>
      <c r="S643" s="234"/>
      <c r="T643" s="235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36" t="s">
        <v>155</v>
      </c>
      <c r="AU643" s="236" t="s">
        <v>149</v>
      </c>
      <c r="AV643" s="13" t="s">
        <v>149</v>
      </c>
      <c r="AW643" s="13" t="s">
        <v>4</v>
      </c>
      <c r="AX643" s="13" t="s">
        <v>78</v>
      </c>
      <c r="AY643" s="236" t="s">
        <v>140</v>
      </c>
    </row>
    <row r="644" s="2" customFormat="1" ht="16.5" customHeight="1">
      <c r="A644" s="40"/>
      <c r="B644" s="41"/>
      <c r="C644" s="206" t="s">
        <v>1018</v>
      </c>
      <c r="D644" s="206" t="s">
        <v>143</v>
      </c>
      <c r="E644" s="207" t="s">
        <v>1019</v>
      </c>
      <c r="F644" s="208" t="s">
        <v>1020</v>
      </c>
      <c r="G644" s="209" t="s">
        <v>146</v>
      </c>
      <c r="H644" s="210">
        <v>31.405000000000001</v>
      </c>
      <c r="I644" s="211"/>
      <c r="J644" s="212">
        <f>ROUND(I644*H644,2)</f>
        <v>0</v>
      </c>
      <c r="K644" s="208" t="s">
        <v>147</v>
      </c>
      <c r="L644" s="46"/>
      <c r="M644" s="213" t="s">
        <v>19</v>
      </c>
      <c r="N644" s="214" t="s">
        <v>42</v>
      </c>
      <c r="O644" s="86"/>
      <c r="P644" s="215">
        <f>O644*H644</f>
        <v>0</v>
      </c>
      <c r="Q644" s="215">
        <v>0</v>
      </c>
      <c r="R644" s="215">
        <f>Q644*H644</f>
        <v>0</v>
      </c>
      <c r="S644" s="215">
        <v>0.027199999999999998</v>
      </c>
      <c r="T644" s="216">
        <f>S644*H644</f>
        <v>0.85421599999999998</v>
      </c>
      <c r="U644" s="40"/>
      <c r="V644" s="40"/>
      <c r="W644" s="40"/>
      <c r="X644" s="40"/>
      <c r="Y644" s="40"/>
      <c r="Z644" s="40"/>
      <c r="AA644" s="40"/>
      <c r="AB644" s="40"/>
      <c r="AC644" s="40"/>
      <c r="AD644" s="40"/>
      <c r="AE644" s="40"/>
      <c r="AR644" s="217" t="s">
        <v>284</v>
      </c>
      <c r="AT644" s="217" t="s">
        <v>143</v>
      </c>
      <c r="AU644" s="217" t="s">
        <v>149</v>
      </c>
      <c r="AY644" s="19" t="s">
        <v>140</v>
      </c>
      <c r="BE644" s="218">
        <f>IF(N644="základní",J644,0)</f>
        <v>0</v>
      </c>
      <c r="BF644" s="218">
        <f>IF(N644="snížená",J644,0)</f>
        <v>0</v>
      </c>
      <c r="BG644" s="218">
        <f>IF(N644="zákl. přenesená",J644,0)</f>
        <v>0</v>
      </c>
      <c r="BH644" s="218">
        <f>IF(N644="sníž. přenesená",J644,0)</f>
        <v>0</v>
      </c>
      <c r="BI644" s="218">
        <f>IF(N644="nulová",J644,0)</f>
        <v>0</v>
      </c>
      <c r="BJ644" s="19" t="s">
        <v>149</v>
      </c>
      <c r="BK644" s="218">
        <f>ROUND(I644*H644,2)</f>
        <v>0</v>
      </c>
      <c r="BL644" s="19" t="s">
        <v>284</v>
      </c>
      <c r="BM644" s="217" t="s">
        <v>1021</v>
      </c>
    </row>
    <row r="645" s="2" customFormat="1">
      <c r="A645" s="40"/>
      <c r="B645" s="41"/>
      <c r="C645" s="42"/>
      <c r="D645" s="219" t="s">
        <v>151</v>
      </c>
      <c r="E645" s="42"/>
      <c r="F645" s="220" t="s">
        <v>1022</v>
      </c>
      <c r="G645" s="42"/>
      <c r="H645" s="42"/>
      <c r="I645" s="221"/>
      <c r="J645" s="42"/>
      <c r="K645" s="42"/>
      <c r="L645" s="46"/>
      <c r="M645" s="222"/>
      <c r="N645" s="223"/>
      <c r="O645" s="86"/>
      <c r="P645" s="86"/>
      <c r="Q645" s="86"/>
      <c r="R645" s="86"/>
      <c r="S645" s="86"/>
      <c r="T645" s="87"/>
      <c r="U645" s="40"/>
      <c r="V645" s="40"/>
      <c r="W645" s="40"/>
      <c r="X645" s="40"/>
      <c r="Y645" s="40"/>
      <c r="Z645" s="40"/>
      <c r="AA645" s="40"/>
      <c r="AB645" s="40"/>
      <c r="AC645" s="40"/>
      <c r="AD645" s="40"/>
      <c r="AE645" s="40"/>
      <c r="AT645" s="19" t="s">
        <v>151</v>
      </c>
      <c r="AU645" s="19" t="s">
        <v>149</v>
      </c>
    </row>
    <row r="646" s="2" customFormat="1">
      <c r="A646" s="40"/>
      <c r="B646" s="41"/>
      <c r="C646" s="42"/>
      <c r="D646" s="224" t="s">
        <v>153</v>
      </c>
      <c r="E646" s="42"/>
      <c r="F646" s="225" t="s">
        <v>1023</v>
      </c>
      <c r="G646" s="42"/>
      <c r="H646" s="42"/>
      <c r="I646" s="221"/>
      <c r="J646" s="42"/>
      <c r="K646" s="42"/>
      <c r="L646" s="46"/>
      <c r="M646" s="222"/>
      <c r="N646" s="223"/>
      <c r="O646" s="86"/>
      <c r="P646" s="86"/>
      <c r="Q646" s="86"/>
      <c r="R646" s="86"/>
      <c r="S646" s="86"/>
      <c r="T646" s="87"/>
      <c r="U646" s="40"/>
      <c r="V646" s="40"/>
      <c r="W646" s="40"/>
      <c r="X646" s="40"/>
      <c r="Y646" s="40"/>
      <c r="Z646" s="40"/>
      <c r="AA646" s="40"/>
      <c r="AB646" s="40"/>
      <c r="AC646" s="40"/>
      <c r="AD646" s="40"/>
      <c r="AE646" s="40"/>
      <c r="AT646" s="19" t="s">
        <v>153</v>
      </c>
      <c r="AU646" s="19" t="s">
        <v>149</v>
      </c>
    </row>
    <row r="647" s="13" customFormat="1">
      <c r="A647" s="13"/>
      <c r="B647" s="226"/>
      <c r="C647" s="227"/>
      <c r="D647" s="219" t="s">
        <v>155</v>
      </c>
      <c r="E647" s="228" t="s">
        <v>19</v>
      </c>
      <c r="F647" s="229" t="s">
        <v>998</v>
      </c>
      <c r="G647" s="227"/>
      <c r="H647" s="230">
        <v>8.5500000000000007</v>
      </c>
      <c r="I647" s="231"/>
      <c r="J647" s="227"/>
      <c r="K647" s="227"/>
      <c r="L647" s="232"/>
      <c r="M647" s="233"/>
      <c r="N647" s="234"/>
      <c r="O647" s="234"/>
      <c r="P647" s="234"/>
      <c r="Q647" s="234"/>
      <c r="R647" s="234"/>
      <c r="S647" s="234"/>
      <c r="T647" s="235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36" t="s">
        <v>155</v>
      </c>
      <c r="AU647" s="236" t="s">
        <v>149</v>
      </c>
      <c r="AV647" s="13" t="s">
        <v>149</v>
      </c>
      <c r="AW647" s="13" t="s">
        <v>32</v>
      </c>
      <c r="AX647" s="13" t="s">
        <v>70</v>
      </c>
      <c r="AY647" s="236" t="s">
        <v>140</v>
      </c>
    </row>
    <row r="648" s="13" customFormat="1">
      <c r="A648" s="13"/>
      <c r="B648" s="226"/>
      <c r="C648" s="227"/>
      <c r="D648" s="219" t="s">
        <v>155</v>
      </c>
      <c r="E648" s="228" t="s">
        <v>19</v>
      </c>
      <c r="F648" s="229" t="s">
        <v>1024</v>
      </c>
      <c r="G648" s="227"/>
      <c r="H648" s="230">
        <v>10.275</v>
      </c>
      <c r="I648" s="231"/>
      <c r="J648" s="227"/>
      <c r="K648" s="227"/>
      <c r="L648" s="232"/>
      <c r="M648" s="233"/>
      <c r="N648" s="234"/>
      <c r="O648" s="234"/>
      <c r="P648" s="234"/>
      <c r="Q648" s="234"/>
      <c r="R648" s="234"/>
      <c r="S648" s="234"/>
      <c r="T648" s="235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36" t="s">
        <v>155</v>
      </c>
      <c r="AU648" s="236" t="s">
        <v>149</v>
      </c>
      <c r="AV648" s="13" t="s">
        <v>149</v>
      </c>
      <c r="AW648" s="13" t="s">
        <v>32</v>
      </c>
      <c r="AX648" s="13" t="s">
        <v>70</v>
      </c>
      <c r="AY648" s="236" t="s">
        <v>140</v>
      </c>
    </row>
    <row r="649" s="13" customFormat="1">
      <c r="A649" s="13"/>
      <c r="B649" s="226"/>
      <c r="C649" s="227"/>
      <c r="D649" s="219" t="s">
        <v>155</v>
      </c>
      <c r="E649" s="228" t="s">
        <v>19</v>
      </c>
      <c r="F649" s="229" t="s">
        <v>1025</v>
      </c>
      <c r="G649" s="227"/>
      <c r="H649" s="230">
        <v>12.58</v>
      </c>
      <c r="I649" s="231"/>
      <c r="J649" s="227"/>
      <c r="K649" s="227"/>
      <c r="L649" s="232"/>
      <c r="M649" s="233"/>
      <c r="N649" s="234"/>
      <c r="O649" s="234"/>
      <c r="P649" s="234"/>
      <c r="Q649" s="234"/>
      <c r="R649" s="234"/>
      <c r="S649" s="234"/>
      <c r="T649" s="235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36" t="s">
        <v>155</v>
      </c>
      <c r="AU649" s="236" t="s">
        <v>149</v>
      </c>
      <c r="AV649" s="13" t="s">
        <v>149</v>
      </c>
      <c r="AW649" s="13" t="s">
        <v>32</v>
      </c>
      <c r="AX649" s="13" t="s">
        <v>70</v>
      </c>
      <c r="AY649" s="236" t="s">
        <v>140</v>
      </c>
    </row>
    <row r="650" s="14" customFormat="1">
      <c r="A650" s="14"/>
      <c r="B650" s="237"/>
      <c r="C650" s="238"/>
      <c r="D650" s="219" t="s">
        <v>155</v>
      </c>
      <c r="E650" s="239" t="s">
        <v>19</v>
      </c>
      <c r="F650" s="240" t="s">
        <v>172</v>
      </c>
      <c r="G650" s="238"/>
      <c r="H650" s="241">
        <v>31.405000000000001</v>
      </c>
      <c r="I650" s="242"/>
      <c r="J650" s="238"/>
      <c r="K650" s="238"/>
      <c r="L650" s="243"/>
      <c r="M650" s="244"/>
      <c r="N650" s="245"/>
      <c r="O650" s="245"/>
      <c r="P650" s="245"/>
      <c r="Q650" s="245"/>
      <c r="R650" s="245"/>
      <c r="S650" s="245"/>
      <c r="T650" s="246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47" t="s">
        <v>155</v>
      </c>
      <c r="AU650" s="247" t="s">
        <v>149</v>
      </c>
      <c r="AV650" s="14" t="s">
        <v>148</v>
      </c>
      <c r="AW650" s="14" t="s">
        <v>32</v>
      </c>
      <c r="AX650" s="14" t="s">
        <v>78</v>
      </c>
      <c r="AY650" s="247" t="s">
        <v>140</v>
      </c>
    </row>
    <row r="651" s="2" customFormat="1" ht="16.5" customHeight="1">
      <c r="A651" s="40"/>
      <c r="B651" s="41"/>
      <c r="C651" s="206" t="s">
        <v>1026</v>
      </c>
      <c r="D651" s="206" t="s">
        <v>143</v>
      </c>
      <c r="E651" s="207" t="s">
        <v>1027</v>
      </c>
      <c r="F651" s="208" t="s">
        <v>1028</v>
      </c>
      <c r="G651" s="209" t="s">
        <v>209</v>
      </c>
      <c r="H651" s="210">
        <v>10.199999999999999</v>
      </c>
      <c r="I651" s="211"/>
      <c r="J651" s="212">
        <f>ROUND(I651*H651,2)</f>
        <v>0</v>
      </c>
      <c r="K651" s="208" t="s">
        <v>147</v>
      </c>
      <c r="L651" s="46"/>
      <c r="M651" s="213" t="s">
        <v>19</v>
      </c>
      <c r="N651" s="214" t="s">
        <v>42</v>
      </c>
      <c r="O651" s="86"/>
      <c r="P651" s="215">
        <f>O651*H651</f>
        <v>0</v>
      </c>
      <c r="Q651" s="215">
        <v>0.00020000000000000001</v>
      </c>
      <c r="R651" s="215">
        <f>Q651*H651</f>
        <v>0.0020400000000000001</v>
      </c>
      <c r="S651" s="215">
        <v>0</v>
      </c>
      <c r="T651" s="216">
        <f>S651*H651</f>
        <v>0</v>
      </c>
      <c r="U651" s="40"/>
      <c r="V651" s="40"/>
      <c r="W651" s="40"/>
      <c r="X651" s="40"/>
      <c r="Y651" s="40"/>
      <c r="Z651" s="40"/>
      <c r="AA651" s="40"/>
      <c r="AB651" s="40"/>
      <c r="AC651" s="40"/>
      <c r="AD651" s="40"/>
      <c r="AE651" s="40"/>
      <c r="AR651" s="217" t="s">
        <v>284</v>
      </c>
      <c r="AT651" s="217" t="s">
        <v>143</v>
      </c>
      <c r="AU651" s="217" t="s">
        <v>149</v>
      </c>
      <c r="AY651" s="19" t="s">
        <v>140</v>
      </c>
      <c r="BE651" s="218">
        <f>IF(N651="základní",J651,0)</f>
        <v>0</v>
      </c>
      <c r="BF651" s="218">
        <f>IF(N651="snížená",J651,0)</f>
        <v>0</v>
      </c>
      <c r="BG651" s="218">
        <f>IF(N651="zákl. přenesená",J651,0)</f>
        <v>0</v>
      </c>
      <c r="BH651" s="218">
        <f>IF(N651="sníž. přenesená",J651,0)</f>
        <v>0</v>
      </c>
      <c r="BI651" s="218">
        <f>IF(N651="nulová",J651,0)</f>
        <v>0</v>
      </c>
      <c r="BJ651" s="19" t="s">
        <v>149</v>
      </c>
      <c r="BK651" s="218">
        <f>ROUND(I651*H651,2)</f>
        <v>0</v>
      </c>
      <c r="BL651" s="19" t="s">
        <v>284</v>
      </c>
      <c r="BM651" s="217" t="s">
        <v>1029</v>
      </c>
    </row>
    <row r="652" s="2" customFormat="1">
      <c r="A652" s="40"/>
      <c r="B652" s="41"/>
      <c r="C652" s="42"/>
      <c r="D652" s="219" t="s">
        <v>151</v>
      </c>
      <c r="E652" s="42"/>
      <c r="F652" s="220" t="s">
        <v>1030</v>
      </c>
      <c r="G652" s="42"/>
      <c r="H652" s="42"/>
      <c r="I652" s="221"/>
      <c r="J652" s="42"/>
      <c r="K652" s="42"/>
      <c r="L652" s="46"/>
      <c r="M652" s="222"/>
      <c r="N652" s="223"/>
      <c r="O652" s="86"/>
      <c r="P652" s="86"/>
      <c r="Q652" s="86"/>
      <c r="R652" s="86"/>
      <c r="S652" s="86"/>
      <c r="T652" s="87"/>
      <c r="U652" s="40"/>
      <c r="V652" s="40"/>
      <c r="W652" s="40"/>
      <c r="X652" s="40"/>
      <c r="Y652" s="40"/>
      <c r="Z652" s="40"/>
      <c r="AA652" s="40"/>
      <c r="AB652" s="40"/>
      <c r="AC652" s="40"/>
      <c r="AD652" s="40"/>
      <c r="AE652" s="40"/>
      <c r="AT652" s="19" t="s">
        <v>151</v>
      </c>
      <c r="AU652" s="19" t="s">
        <v>149</v>
      </c>
    </row>
    <row r="653" s="2" customFormat="1">
      <c r="A653" s="40"/>
      <c r="B653" s="41"/>
      <c r="C653" s="42"/>
      <c r="D653" s="224" t="s">
        <v>153</v>
      </c>
      <c r="E653" s="42"/>
      <c r="F653" s="225" t="s">
        <v>1031</v>
      </c>
      <c r="G653" s="42"/>
      <c r="H653" s="42"/>
      <c r="I653" s="221"/>
      <c r="J653" s="42"/>
      <c r="K653" s="42"/>
      <c r="L653" s="46"/>
      <c r="M653" s="222"/>
      <c r="N653" s="223"/>
      <c r="O653" s="86"/>
      <c r="P653" s="86"/>
      <c r="Q653" s="86"/>
      <c r="R653" s="86"/>
      <c r="S653" s="86"/>
      <c r="T653" s="87"/>
      <c r="U653" s="40"/>
      <c r="V653" s="40"/>
      <c r="W653" s="40"/>
      <c r="X653" s="40"/>
      <c r="Y653" s="40"/>
      <c r="Z653" s="40"/>
      <c r="AA653" s="40"/>
      <c r="AB653" s="40"/>
      <c r="AC653" s="40"/>
      <c r="AD653" s="40"/>
      <c r="AE653" s="40"/>
      <c r="AT653" s="19" t="s">
        <v>153</v>
      </c>
      <c r="AU653" s="19" t="s">
        <v>149</v>
      </c>
    </row>
    <row r="654" s="13" customFormat="1">
      <c r="A654" s="13"/>
      <c r="B654" s="226"/>
      <c r="C654" s="227"/>
      <c r="D654" s="219" t="s">
        <v>155</v>
      </c>
      <c r="E654" s="228" t="s">
        <v>19</v>
      </c>
      <c r="F654" s="229" t="s">
        <v>1032</v>
      </c>
      <c r="G654" s="227"/>
      <c r="H654" s="230">
        <v>3.6000000000000001</v>
      </c>
      <c r="I654" s="231"/>
      <c r="J654" s="227"/>
      <c r="K654" s="227"/>
      <c r="L654" s="232"/>
      <c r="M654" s="233"/>
      <c r="N654" s="234"/>
      <c r="O654" s="234"/>
      <c r="P654" s="234"/>
      <c r="Q654" s="234"/>
      <c r="R654" s="234"/>
      <c r="S654" s="234"/>
      <c r="T654" s="235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36" t="s">
        <v>155</v>
      </c>
      <c r="AU654" s="236" t="s">
        <v>149</v>
      </c>
      <c r="AV654" s="13" t="s">
        <v>149</v>
      </c>
      <c r="AW654" s="13" t="s">
        <v>32</v>
      </c>
      <c r="AX654" s="13" t="s">
        <v>70</v>
      </c>
      <c r="AY654" s="236" t="s">
        <v>140</v>
      </c>
    </row>
    <row r="655" s="13" customFormat="1">
      <c r="A655" s="13"/>
      <c r="B655" s="226"/>
      <c r="C655" s="227"/>
      <c r="D655" s="219" t="s">
        <v>155</v>
      </c>
      <c r="E655" s="228" t="s">
        <v>19</v>
      </c>
      <c r="F655" s="229" t="s">
        <v>1033</v>
      </c>
      <c r="G655" s="227"/>
      <c r="H655" s="230">
        <v>3</v>
      </c>
      <c r="I655" s="231"/>
      <c r="J655" s="227"/>
      <c r="K655" s="227"/>
      <c r="L655" s="232"/>
      <c r="M655" s="233"/>
      <c r="N655" s="234"/>
      <c r="O655" s="234"/>
      <c r="P655" s="234"/>
      <c r="Q655" s="234"/>
      <c r="R655" s="234"/>
      <c r="S655" s="234"/>
      <c r="T655" s="235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36" t="s">
        <v>155</v>
      </c>
      <c r="AU655" s="236" t="s">
        <v>149</v>
      </c>
      <c r="AV655" s="13" t="s">
        <v>149</v>
      </c>
      <c r="AW655" s="13" t="s">
        <v>32</v>
      </c>
      <c r="AX655" s="13" t="s">
        <v>70</v>
      </c>
      <c r="AY655" s="236" t="s">
        <v>140</v>
      </c>
    </row>
    <row r="656" s="13" customFormat="1">
      <c r="A656" s="13"/>
      <c r="B656" s="226"/>
      <c r="C656" s="227"/>
      <c r="D656" s="219" t="s">
        <v>155</v>
      </c>
      <c r="E656" s="228" t="s">
        <v>19</v>
      </c>
      <c r="F656" s="229" t="s">
        <v>1034</v>
      </c>
      <c r="G656" s="227"/>
      <c r="H656" s="230">
        <v>3.6000000000000001</v>
      </c>
      <c r="I656" s="231"/>
      <c r="J656" s="227"/>
      <c r="K656" s="227"/>
      <c r="L656" s="232"/>
      <c r="M656" s="233"/>
      <c r="N656" s="234"/>
      <c r="O656" s="234"/>
      <c r="P656" s="234"/>
      <c r="Q656" s="234"/>
      <c r="R656" s="234"/>
      <c r="S656" s="234"/>
      <c r="T656" s="235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36" t="s">
        <v>155</v>
      </c>
      <c r="AU656" s="236" t="s">
        <v>149</v>
      </c>
      <c r="AV656" s="13" t="s">
        <v>149</v>
      </c>
      <c r="AW656" s="13" t="s">
        <v>32</v>
      </c>
      <c r="AX656" s="13" t="s">
        <v>70</v>
      </c>
      <c r="AY656" s="236" t="s">
        <v>140</v>
      </c>
    </row>
    <row r="657" s="14" customFormat="1">
      <c r="A657" s="14"/>
      <c r="B657" s="237"/>
      <c r="C657" s="238"/>
      <c r="D657" s="219" t="s">
        <v>155</v>
      </c>
      <c r="E657" s="239" t="s">
        <v>19</v>
      </c>
      <c r="F657" s="240" t="s">
        <v>172</v>
      </c>
      <c r="G657" s="238"/>
      <c r="H657" s="241">
        <v>10.199999999999999</v>
      </c>
      <c r="I657" s="242"/>
      <c r="J657" s="238"/>
      <c r="K657" s="238"/>
      <c r="L657" s="243"/>
      <c r="M657" s="244"/>
      <c r="N657" s="245"/>
      <c r="O657" s="245"/>
      <c r="P657" s="245"/>
      <c r="Q657" s="245"/>
      <c r="R657" s="245"/>
      <c r="S657" s="245"/>
      <c r="T657" s="246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47" t="s">
        <v>155</v>
      </c>
      <c r="AU657" s="247" t="s">
        <v>149</v>
      </c>
      <c r="AV657" s="14" t="s">
        <v>148</v>
      </c>
      <c r="AW657" s="14" t="s">
        <v>32</v>
      </c>
      <c r="AX657" s="14" t="s">
        <v>78</v>
      </c>
      <c r="AY657" s="247" t="s">
        <v>140</v>
      </c>
    </row>
    <row r="658" s="2" customFormat="1" ht="16.5" customHeight="1">
      <c r="A658" s="40"/>
      <c r="B658" s="41"/>
      <c r="C658" s="248" t="s">
        <v>1035</v>
      </c>
      <c r="D658" s="248" t="s">
        <v>215</v>
      </c>
      <c r="E658" s="249" t="s">
        <v>1036</v>
      </c>
      <c r="F658" s="250" t="s">
        <v>1037</v>
      </c>
      <c r="G658" s="251" t="s">
        <v>209</v>
      </c>
      <c r="H658" s="252">
        <v>10.710000000000001</v>
      </c>
      <c r="I658" s="253"/>
      <c r="J658" s="254">
        <f>ROUND(I658*H658,2)</f>
        <v>0</v>
      </c>
      <c r="K658" s="250" t="s">
        <v>147</v>
      </c>
      <c r="L658" s="255"/>
      <c r="M658" s="256" t="s">
        <v>19</v>
      </c>
      <c r="N658" s="257" t="s">
        <v>42</v>
      </c>
      <c r="O658" s="86"/>
      <c r="P658" s="215">
        <f>O658*H658</f>
        <v>0</v>
      </c>
      <c r="Q658" s="215">
        <v>0.00029999999999999997</v>
      </c>
      <c r="R658" s="215">
        <f>Q658*H658</f>
        <v>0.0032130000000000001</v>
      </c>
      <c r="S658" s="215">
        <v>0</v>
      </c>
      <c r="T658" s="216">
        <f>S658*H658</f>
        <v>0</v>
      </c>
      <c r="U658" s="40"/>
      <c r="V658" s="40"/>
      <c r="W658" s="40"/>
      <c r="X658" s="40"/>
      <c r="Y658" s="40"/>
      <c r="Z658" s="40"/>
      <c r="AA658" s="40"/>
      <c r="AB658" s="40"/>
      <c r="AC658" s="40"/>
      <c r="AD658" s="40"/>
      <c r="AE658" s="40"/>
      <c r="AR658" s="217" t="s">
        <v>354</v>
      </c>
      <c r="AT658" s="217" t="s">
        <v>215</v>
      </c>
      <c r="AU658" s="217" t="s">
        <v>149</v>
      </c>
      <c r="AY658" s="19" t="s">
        <v>140</v>
      </c>
      <c r="BE658" s="218">
        <f>IF(N658="základní",J658,0)</f>
        <v>0</v>
      </c>
      <c r="BF658" s="218">
        <f>IF(N658="snížená",J658,0)</f>
        <v>0</v>
      </c>
      <c r="BG658" s="218">
        <f>IF(N658="zákl. přenesená",J658,0)</f>
        <v>0</v>
      </c>
      <c r="BH658" s="218">
        <f>IF(N658="sníž. přenesená",J658,0)</f>
        <v>0</v>
      </c>
      <c r="BI658" s="218">
        <f>IF(N658="nulová",J658,0)</f>
        <v>0</v>
      </c>
      <c r="BJ658" s="19" t="s">
        <v>149</v>
      </c>
      <c r="BK658" s="218">
        <f>ROUND(I658*H658,2)</f>
        <v>0</v>
      </c>
      <c r="BL658" s="19" t="s">
        <v>284</v>
      </c>
      <c r="BM658" s="217" t="s">
        <v>1038</v>
      </c>
    </row>
    <row r="659" s="2" customFormat="1">
      <c r="A659" s="40"/>
      <c r="B659" s="41"/>
      <c r="C659" s="42"/>
      <c r="D659" s="219" t="s">
        <v>151</v>
      </c>
      <c r="E659" s="42"/>
      <c r="F659" s="220" t="s">
        <v>1037</v>
      </c>
      <c r="G659" s="42"/>
      <c r="H659" s="42"/>
      <c r="I659" s="221"/>
      <c r="J659" s="42"/>
      <c r="K659" s="42"/>
      <c r="L659" s="46"/>
      <c r="M659" s="222"/>
      <c r="N659" s="223"/>
      <c r="O659" s="86"/>
      <c r="P659" s="86"/>
      <c r="Q659" s="86"/>
      <c r="R659" s="86"/>
      <c r="S659" s="86"/>
      <c r="T659" s="87"/>
      <c r="U659" s="40"/>
      <c r="V659" s="40"/>
      <c r="W659" s="40"/>
      <c r="X659" s="40"/>
      <c r="Y659" s="40"/>
      <c r="Z659" s="40"/>
      <c r="AA659" s="40"/>
      <c r="AB659" s="40"/>
      <c r="AC659" s="40"/>
      <c r="AD659" s="40"/>
      <c r="AE659" s="40"/>
      <c r="AT659" s="19" t="s">
        <v>151</v>
      </c>
      <c r="AU659" s="19" t="s">
        <v>149</v>
      </c>
    </row>
    <row r="660" s="13" customFormat="1">
      <c r="A660" s="13"/>
      <c r="B660" s="226"/>
      <c r="C660" s="227"/>
      <c r="D660" s="219" t="s">
        <v>155</v>
      </c>
      <c r="E660" s="227"/>
      <c r="F660" s="229" t="s">
        <v>1039</v>
      </c>
      <c r="G660" s="227"/>
      <c r="H660" s="230">
        <v>10.710000000000001</v>
      </c>
      <c r="I660" s="231"/>
      <c r="J660" s="227"/>
      <c r="K660" s="227"/>
      <c r="L660" s="232"/>
      <c r="M660" s="233"/>
      <c r="N660" s="234"/>
      <c r="O660" s="234"/>
      <c r="P660" s="234"/>
      <c r="Q660" s="234"/>
      <c r="R660" s="234"/>
      <c r="S660" s="234"/>
      <c r="T660" s="235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36" t="s">
        <v>155</v>
      </c>
      <c r="AU660" s="236" t="s">
        <v>149</v>
      </c>
      <c r="AV660" s="13" t="s">
        <v>149</v>
      </c>
      <c r="AW660" s="13" t="s">
        <v>4</v>
      </c>
      <c r="AX660" s="13" t="s">
        <v>78</v>
      </c>
      <c r="AY660" s="236" t="s">
        <v>140</v>
      </c>
    </row>
    <row r="661" s="2" customFormat="1" ht="16.5" customHeight="1">
      <c r="A661" s="40"/>
      <c r="B661" s="41"/>
      <c r="C661" s="206" t="s">
        <v>1040</v>
      </c>
      <c r="D661" s="206" t="s">
        <v>143</v>
      </c>
      <c r="E661" s="207" t="s">
        <v>1041</v>
      </c>
      <c r="F661" s="208" t="s">
        <v>1042</v>
      </c>
      <c r="G661" s="209" t="s">
        <v>209</v>
      </c>
      <c r="H661" s="210">
        <v>1.8</v>
      </c>
      <c r="I661" s="211"/>
      <c r="J661" s="212">
        <f>ROUND(I661*H661,2)</f>
        <v>0</v>
      </c>
      <c r="K661" s="208" t="s">
        <v>147</v>
      </c>
      <c r="L661" s="46"/>
      <c r="M661" s="213" t="s">
        <v>19</v>
      </c>
      <c r="N661" s="214" t="s">
        <v>42</v>
      </c>
      <c r="O661" s="86"/>
      <c r="P661" s="215">
        <f>O661*H661</f>
        <v>0</v>
      </c>
      <c r="Q661" s="215">
        <v>0.00020000000000000001</v>
      </c>
      <c r="R661" s="215">
        <f>Q661*H661</f>
        <v>0.00036000000000000002</v>
      </c>
      <c r="S661" s="215">
        <v>0</v>
      </c>
      <c r="T661" s="216">
        <f>S661*H661</f>
        <v>0</v>
      </c>
      <c r="U661" s="40"/>
      <c r="V661" s="40"/>
      <c r="W661" s="40"/>
      <c r="X661" s="40"/>
      <c r="Y661" s="40"/>
      <c r="Z661" s="40"/>
      <c r="AA661" s="40"/>
      <c r="AB661" s="40"/>
      <c r="AC661" s="40"/>
      <c r="AD661" s="40"/>
      <c r="AE661" s="40"/>
      <c r="AR661" s="217" t="s">
        <v>284</v>
      </c>
      <c r="AT661" s="217" t="s">
        <v>143</v>
      </c>
      <c r="AU661" s="217" t="s">
        <v>149</v>
      </c>
      <c r="AY661" s="19" t="s">
        <v>140</v>
      </c>
      <c r="BE661" s="218">
        <f>IF(N661="základní",J661,0)</f>
        <v>0</v>
      </c>
      <c r="BF661" s="218">
        <f>IF(N661="snížená",J661,0)</f>
        <v>0</v>
      </c>
      <c r="BG661" s="218">
        <f>IF(N661="zákl. přenesená",J661,0)</f>
        <v>0</v>
      </c>
      <c r="BH661" s="218">
        <f>IF(N661="sníž. přenesená",J661,0)</f>
        <v>0</v>
      </c>
      <c r="BI661" s="218">
        <f>IF(N661="nulová",J661,0)</f>
        <v>0</v>
      </c>
      <c r="BJ661" s="19" t="s">
        <v>149</v>
      </c>
      <c r="BK661" s="218">
        <f>ROUND(I661*H661,2)</f>
        <v>0</v>
      </c>
      <c r="BL661" s="19" t="s">
        <v>284</v>
      </c>
      <c r="BM661" s="217" t="s">
        <v>1043</v>
      </c>
    </row>
    <row r="662" s="2" customFormat="1">
      <c r="A662" s="40"/>
      <c r="B662" s="41"/>
      <c r="C662" s="42"/>
      <c r="D662" s="219" t="s">
        <v>151</v>
      </c>
      <c r="E662" s="42"/>
      <c r="F662" s="220" t="s">
        <v>1044</v>
      </c>
      <c r="G662" s="42"/>
      <c r="H662" s="42"/>
      <c r="I662" s="221"/>
      <c r="J662" s="42"/>
      <c r="K662" s="42"/>
      <c r="L662" s="46"/>
      <c r="M662" s="222"/>
      <c r="N662" s="223"/>
      <c r="O662" s="86"/>
      <c r="P662" s="86"/>
      <c r="Q662" s="86"/>
      <c r="R662" s="86"/>
      <c r="S662" s="86"/>
      <c r="T662" s="87"/>
      <c r="U662" s="40"/>
      <c r="V662" s="40"/>
      <c r="W662" s="40"/>
      <c r="X662" s="40"/>
      <c r="Y662" s="40"/>
      <c r="Z662" s="40"/>
      <c r="AA662" s="40"/>
      <c r="AB662" s="40"/>
      <c r="AC662" s="40"/>
      <c r="AD662" s="40"/>
      <c r="AE662" s="40"/>
      <c r="AT662" s="19" t="s">
        <v>151</v>
      </c>
      <c r="AU662" s="19" t="s">
        <v>149</v>
      </c>
    </row>
    <row r="663" s="2" customFormat="1">
      <c r="A663" s="40"/>
      <c r="B663" s="41"/>
      <c r="C663" s="42"/>
      <c r="D663" s="224" t="s">
        <v>153</v>
      </c>
      <c r="E663" s="42"/>
      <c r="F663" s="225" t="s">
        <v>1045</v>
      </c>
      <c r="G663" s="42"/>
      <c r="H663" s="42"/>
      <c r="I663" s="221"/>
      <c r="J663" s="42"/>
      <c r="K663" s="42"/>
      <c r="L663" s="46"/>
      <c r="M663" s="222"/>
      <c r="N663" s="223"/>
      <c r="O663" s="86"/>
      <c r="P663" s="86"/>
      <c r="Q663" s="86"/>
      <c r="R663" s="86"/>
      <c r="S663" s="86"/>
      <c r="T663" s="87"/>
      <c r="U663" s="40"/>
      <c r="V663" s="40"/>
      <c r="W663" s="40"/>
      <c r="X663" s="40"/>
      <c r="Y663" s="40"/>
      <c r="Z663" s="40"/>
      <c r="AA663" s="40"/>
      <c r="AB663" s="40"/>
      <c r="AC663" s="40"/>
      <c r="AD663" s="40"/>
      <c r="AE663" s="40"/>
      <c r="AT663" s="19" t="s">
        <v>153</v>
      </c>
      <c r="AU663" s="19" t="s">
        <v>149</v>
      </c>
    </row>
    <row r="664" s="13" customFormat="1">
      <c r="A664" s="13"/>
      <c r="B664" s="226"/>
      <c r="C664" s="227"/>
      <c r="D664" s="219" t="s">
        <v>155</v>
      </c>
      <c r="E664" s="228" t="s">
        <v>19</v>
      </c>
      <c r="F664" s="229" t="s">
        <v>1046</v>
      </c>
      <c r="G664" s="227"/>
      <c r="H664" s="230">
        <v>1.8</v>
      </c>
      <c r="I664" s="231"/>
      <c r="J664" s="227"/>
      <c r="K664" s="227"/>
      <c r="L664" s="232"/>
      <c r="M664" s="233"/>
      <c r="N664" s="234"/>
      <c r="O664" s="234"/>
      <c r="P664" s="234"/>
      <c r="Q664" s="234"/>
      <c r="R664" s="234"/>
      <c r="S664" s="234"/>
      <c r="T664" s="235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36" t="s">
        <v>155</v>
      </c>
      <c r="AU664" s="236" t="s">
        <v>149</v>
      </c>
      <c r="AV664" s="13" t="s">
        <v>149</v>
      </c>
      <c r="AW664" s="13" t="s">
        <v>32</v>
      </c>
      <c r="AX664" s="13" t="s">
        <v>78</v>
      </c>
      <c r="AY664" s="236" t="s">
        <v>140</v>
      </c>
    </row>
    <row r="665" s="2" customFormat="1" ht="16.5" customHeight="1">
      <c r="A665" s="40"/>
      <c r="B665" s="41"/>
      <c r="C665" s="248" t="s">
        <v>1047</v>
      </c>
      <c r="D665" s="248" t="s">
        <v>215</v>
      </c>
      <c r="E665" s="249" t="s">
        <v>1048</v>
      </c>
      <c r="F665" s="250" t="s">
        <v>1049</v>
      </c>
      <c r="G665" s="251" t="s">
        <v>209</v>
      </c>
      <c r="H665" s="252">
        <v>1.8899999999999999</v>
      </c>
      <c r="I665" s="253"/>
      <c r="J665" s="254">
        <f>ROUND(I665*H665,2)</f>
        <v>0</v>
      </c>
      <c r="K665" s="250" t="s">
        <v>147</v>
      </c>
      <c r="L665" s="255"/>
      <c r="M665" s="256" t="s">
        <v>19</v>
      </c>
      <c r="N665" s="257" t="s">
        <v>42</v>
      </c>
      <c r="O665" s="86"/>
      <c r="P665" s="215">
        <f>O665*H665</f>
        <v>0</v>
      </c>
      <c r="Q665" s="215">
        <v>0.00029999999999999997</v>
      </c>
      <c r="R665" s="215">
        <f>Q665*H665</f>
        <v>0.0005669999999999999</v>
      </c>
      <c r="S665" s="215">
        <v>0</v>
      </c>
      <c r="T665" s="216">
        <f>S665*H665</f>
        <v>0</v>
      </c>
      <c r="U665" s="40"/>
      <c r="V665" s="40"/>
      <c r="W665" s="40"/>
      <c r="X665" s="40"/>
      <c r="Y665" s="40"/>
      <c r="Z665" s="40"/>
      <c r="AA665" s="40"/>
      <c r="AB665" s="40"/>
      <c r="AC665" s="40"/>
      <c r="AD665" s="40"/>
      <c r="AE665" s="40"/>
      <c r="AR665" s="217" t="s">
        <v>354</v>
      </c>
      <c r="AT665" s="217" t="s">
        <v>215</v>
      </c>
      <c r="AU665" s="217" t="s">
        <v>149</v>
      </c>
      <c r="AY665" s="19" t="s">
        <v>140</v>
      </c>
      <c r="BE665" s="218">
        <f>IF(N665="základní",J665,0)</f>
        <v>0</v>
      </c>
      <c r="BF665" s="218">
        <f>IF(N665="snížená",J665,0)</f>
        <v>0</v>
      </c>
      <c r="BG665" s="218">
        <f>IF(N665="zákl. přenesená",J665,0)</f>
        <v>0</v>
      </c>
      <c r="BH665" s="218">
        <f>IF(N665="sníž. přenesená",J665,0)</f>
        <v>0</v>
      </c>
      <c r="BI665" s="218">
        <f>IF(N665="nulová",J665,0)</f>
        <v>0</v>
      </c>
      <c r="BJ665" s="19" t="s">
        <v>149</v>
      </c>
      <c r="BK665" s="218">
        <f>ROUND(I665*H665,2)</f>
        <v>0</v>
      </c>
      <c r="BL665" s="19" t="s">
        <v>284</v>
      </c>
      <c r="BM665" s="217" t="s">
        <v>1050</v>
      </c>
    </row>
    <row r="666" s="2" customFormat="1">
      <c r="A666" s="40"/>
      <c r="B666" s="41"/>
      <c r="C666" s="42"/>
      <c r="D666" s="219" t="s">
        <v>151</v>
      </c>
      <c r="E666" s="42"/>
      <c r="F666" s="220" t="s">
        <v>1049</v>
      </c>
      <c r="G666" s="42"/>
      <c r="H666" s="42"/>
      <c r="I666" s="221"/>
      <c r="J666" s="42"/>
      <c r="K666" s="42"/>
      <c r="L666" s="46"/>
      <c r="M666" s="222"/>
      <c r="N666" s="223"/>
      <c r="O666" s="86"/>
      <c r="P666" s="86"/>
      <c r="Q666" s="86"/>
      <c r="R666" s="86"/>
      <c r="S666" s="86"/>
      <c r="T666" s="87"/>
      <c r="U666" s="40"/>
      <c r="V666" s="40"/>
      <c r="W666" s="40"/>
      <c r="X666" s="40"/>
      <c r="Y666" s="40"/>
      <c r="Z666" s="40"/>
      <c r="AA666" s="40"/>
      <c r="AB666" s="40"/>
      <c r="AC666" s="40"/>
      <c r="AD666" s="40"/>
      <c r="AE666" s="40"/>
      <c r="AT666" s="19" t="s">
        <v>151</v>
      </c>
      <c r="AU666" s="19" t="s">
        <v>149</v>
      </c>
    </row>
    <row r="667" s="13" customFormat="1">
      <c r="A667" s="13"/>
      <c r="B667" s="226"/>
      <c r="C667" s="227"/>
      <c r="D667" s="219" t="s">
        <v>155</v>
      </c>
      <c r="E667" s="227"/>
      <c r="F667" s="229" t="s">
        <v>1051</v>
      </c>
      <c r="G667" s="227"/>
      <c r="H667" s="230">
        <v>1.8899999999999999</v>
      </c>
      <c r="I667" s="231"/>
      <c r="J667" s="227"/>
      <c r="K667" s="227"/>
      <c r="L667" s="232"/>
      <c r="M667" s="233"/>
      <c r="N667" s="234"/>
      <c r="O667" s="234"/>
      <c r="P667" s="234"/>
      <c r="Q667" s="234"/>
      <c r="R667" s="234"/>
      <c r="S667" s="234"/>
      <c r="T667" s="235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36" t="s">
        <v>155</v>
      </c>
      <c r="AU667" s="236" t="s">
        <v>149</v>
      </c>
      <c r="AV667" s="13" t="s">
        <v>149</v>
      </c>
      <c r="AW667" s="13" t="s">
        <v>4</v>
      </c>
      <c r="AX667" s="13" t="s">
        <v>78</v>
      </c>
      <c r="AY667" s="236" t="s">
        <v>140</v>
      </c>
    </row>
    <row r="668" s="2" customFormat="1" ht="16.5" customHeight="1">
      <c r="A668" s="40"/>
      <c r="B668" s="41"/>
      <c r="C668" s="206" t="s">
        <v>1052</v>
      </c>
      <c r="D668" s="206" t="s">
        <v>143</v>
      </c>
      <c r="E668" s="207" t="s">
        <v>1053</v>
      </c>
      <c r="F668" s="208" t="s">
        <v>1054</v>
      </c>
      <c r="G668" s="209" t="s">
        <v>362</v>
      </c>
      <c r="H668" s="210">
        <v>1</v>
      </c>
      <c r="I668" s="211"/>
      <c r="J668" s="212">
        <f>ROUND(I668*H668,2)</f>
        <v>0</v>
      </c>
      <c r="K668" s="208" t="s">
        <v>147</v>
      </c>
      <c r="L668" s="46"/>
      <c r="M668" s="213" t="s">
        <v>19</v>
      </c>
      <c r="N668" s="214" t="s">
        <v>42</v>
      </c>
      <c r="O668" s="86"/>
      <c r="P668" s="215">
        <f>O668*H668</f>
        <v>0</v>
      </c>
      <c r="Q668" s="215">
        <v>0.00020000000000000001</v>
      </c>
      <c r="R668" s="215">
        <f>Q668*H668</f>
        <v>0.00020000000000000001</v>
      </c>
      <c r="S668" s="215">
        <v>0</v>
      </c>
      <c r="T668" s="216">
        <f>S668*H668</f>
        <v>0</v>
      </c>
      <c r="U668" s="40"/>
      <c r="V668" s="40"/>
      <c r="W668" s="40"/>
      <c r="X668" s="40"/>
      <c r="Y668" s="40"/>
      <c r="Z668" s="40"/>
      <c r="AA668" s="40"/>
      <c r="AB668" s="40"/>
      <c r="AC668" s="40"/>
      <c r="AD668" s="40"/>
      <c r="AE668" s="40"/>
      <c r="AR668" s="217" t="s">
        <v>284</v>
      </c>
      <c r="AT668" s="217" t="s">
        <v>143</v>
      </c>
      <c r="AU668" s="217" t="s">
        <v>149</v>
      </c>
      <c r="AY668" s="19" t="s">
        <v>140</v>
      </c>
      <c r="BE668" s="218">
        <f>IF(N668="základní",J668,0)</f>
        <v>0</v>
      </c>
      <c r="BF668" s="218">
        <f>IF(N668="snížená",J668,0)</f>
        <v>0</v>
      </c>
      <c r="BG668" s="218">
        <f>IF(N668="zákl. přenesená",J668,0)</f>
        <v>0</v>
      </c>
      <c r="BH668" s="218">
        <f>IF(N668="sníž. přenesená",J668,0)</f>
        <v>0</v>
      </c>
      <c r="BI668" s="218">
        <f>IF(N668="nulová",J668,0)</f>
        <v>0</v>
      </c>
      <c r="BJ668" s="19" t="s">
        <v>149</v>
      </c>
      <c r="BK668" s="218">
        <f>ROUND(I668*H668,2)</f>
        <v>0</v>
      </c>
      <c r="BL668" s="19" t="s">
        <v>284</v>
      </c>
      <c r="BM668" s="217" t="s">
        <v>1055</v>
      </c>
    </row>
    <row r="669" s="2" customFormat="1">
      <c r="A669" s="40"/>
      <c r="B669" s="41"/>
      <c r="C669" s="42"/>
      <c r="D669" s="219" t="s">
        <v>151</v>
      </c>
      <c r="E669" s="42"/>
      <c r="F669" s="220" t="s">
        <v>1056</v>
      </c>
      <c r="G669" s="42"/>
      <c r="H669" s="42"/>
      <c r="I669" s="221"/>
      <c r="J669" s="42"/>
      <c r="K669" s="42"/>
      <c r="L669" s="46"/>
      <c r="M669" s="222"/>
      <c r="N669" s="223"/>
      <c r="O669" s="86"/>
      <c r="P669" s="86"/>
      <c r="Q669" s="86"/>
      <c r="R669" s="86"/>
      <c r="S669" s="86"/>
      <c r="T669" s="87"/>
      <c r="U669" s="40"/>
      <c r="V669" s="40"/>
      <c r="W669" s="40"/>
      <c r="X669" s="40"/>
      <c r="Y669" s="40"/>
      <c r="Z669" s="40"/>
      <c r="AA669" s="40"/>
      <c r="AB669" s="40"/>
      <c r="AC669" s="40"/>
      <c r="AD669" s="40"/>
      <c r="AE669" s="40"/>
      <c r="AT669" s="19" t="s">
        <v>151</v>
      </c>
      <c r="AU669" s="19" t="s">
        <v>149</v>
      </c>
    </row>
    <row r="670" s="2" customFormat="1">
      <c r="A670" s="40"/>
      <c r="B670" s="41"/>
      <c r="C670" s="42"/>
      <c r="D670" s="224" t="s">
        <v>153</v>
      </c>
      <c r="E670" s="42"/>
      <c r="F670" s="225" t="s">
        <v>1057</v>
      </c>
      <c r="G670" s="42"/>
      <c r="H670" s="42"/>
      <c r="I670" s="221"/>
      <c r="J670" s="42"/>
      <c r="K670" s="42"/>
      <c r="L670" s="46"/>
      <c r="M670" s="222"/>
      <c r="N670" s="223"/>
      <c r="O670" s="86"/>
      <c r="P670" s="86"/>
      <c r="Q670" s="86"/>
      <c r="R670" s="86"/>
      <c r="S670" s="86"/>
      <c r="T670" s="87"/>
      <c r="U670" s="40"/>
      <c r="V670" s="40"/>
      <c r="W670" s="40"/>
      <c r="X670" s="40"/>
      <c r="Y670" s="40"/>
      <c r="Z670" s="40"/>
      <c r="AA670" s="40"/>
      <c r="AB670" s="40"/>
      <c r="AC670" s="40"/>
      <c r="AD670" s="40"/>
      <c r="AE670" s="40"/>
      <c r="AT670" s="19" t="s">
        <v>153</v>
      </c>
      <c r="AU670" s="19" t="s">
        <v>149</v>
      </c>
    </row>
    <row r="671" s="2" customFormat="1" ht="16.5" customHeight="1">
      <c r="A671" s="40"/>
      <c r="B671" s="41"/>
      <c r="C671" s="206" t="s">
        <v>1058</v>
      </c>
      <c r="D671" s="206" t="s">
        <v>143</v>
      </c>
      <c r="E671" s="207" t="s">
        <v>1059</v>
      </c>
      <c r="F671" s="208" t="s">
        <v>1060</v>
      </c>
      <c r="G671" s="209" t="s">
        <v>146</v>
      </c>
      <c r="H671" s="210">
        <v>10.199999999999999</v>
      </c>
      <c r="I671" s="211"/>
      <c r="J671" s="212">
        <f>ROUND(I671*H671,2)</f>
        <v>0</v>
      </c>
      <c r="K671" s="208" t="s">
        <v>147</v>
      </c>
      <c r="L671" s="46"/>
      <c r="M671" s="213" t="s">
        <v>19</v>
      </c>
      <c r="N671" s="214" t="s">
        <v>42</v>
      </c>
      <c r="O671" s="86"/>
      <c r="P671" s="215">
        <f>O671*H671</f>
        <v>0</v>
      </c>
      <c r="Q671" s="215">
        <v>5.0000000000000002E-05</v>
      </c>
      <c r="R671" s="215">
        <f>Q671*H671</f>
        <v>0.00051000000000000004</v>
      </c>
      <c r="S671" s="215">
        <v>0</v>
      </c>
      <c r="T671" s="216">
        <f>S671*H671</f>
        <v>0</v>
      </c>
      <c r="U671" s="40"/>
      <c r="V671" s="40"/>
      <c r="W671" s="40"/>
      <c r="X671" s="40"/>
      <c r="Y671" s="40"/>
      <c r="Z671" s="40"/>
      <c r="AA671" s="40"/>
      <c r="AB671" s="40"/>
      <c r="AC671" s="40"/>
      <c r="AD671" s="40"/>
      <c r="AE671" s="40"/>
      <c r="AR671" s="217" t="s">
        <v>284</v>
      </c>
      <c r="AT671" s="217" t="s">
        <v>143</v>
      </c>
      <c r="AU671" s="217" t="s">
        <v>149</v>
      </c>
      <c r="AY671" s="19" t="s">
        <v>140</v>
      </c>
      <c r="BE671" s="218">
        <f>IF(N671="základní",J671,0)</f>
        <v>0</v>
      </c>
      <c r="BF671" s="218">
        <f>IF(N671="snížená",J671,0)</f>
        <v>0</v>
      </c>
      <c r="BG671" s="218">
        <f>IF(N671="zákl. přenesená",J671,0)</f>
        <v>0</v>
      </c>
      <c r="BH671" s="218">
        <f>IF(N671="sníž. přenesená",J671,0)</f>
        <v>0</v>
      </c>
      <c r="BI671" s="218">
        <f>IF(N671="nulová",J671,0)</f>
        <v>0</v>
      </c>
      <c r="BJ671" s="19" t="s">
        <v>149</v>
      </c>
      <c r="BK671" s="218">
        <f>ROUND(I671*H671,2)</f>
        <v>0</v>
      </c>
      <c r="BL671" s="19" t="s">
        <v>284</v>
      </c>
      <c r="BM671" s="217" t="s">
        <v>1061</v>
      </c>
    </row>
    <row r="672" s="2" customFormat="1">
      <c r="A672" s="40"/>
      <c r="B672" s="41"/>
      <c r="C672" s="42"/>
      <c r="D672" s="219" t="s">
        <v>151</v>
      </c>
      <c r="E672" s="42"/>
      <c r="F672" s="220" t="s">
        <v>1062</v>
      </c>
      <c r="G672" s="42"/>
      <c r="H672" s="42"/>
      <c r="I672" s="221"/>
      <c r="J672" s="42"/>
      <c r="K672" s="42"/>
      <c r="L672" s="46"/>
      <c r="M672" s="222"/>
      <c r="N672" s="223"/>
      <c r="O672" s="86"/>
      <c r="P672" s="86"/>
      <c r="Q672" s="86"/>
      <c r="R672" s="86"/>
      <c r="S672" s="86"/>
      <c r="T672" s="87"/>
      <c r="U672" s="40"/>
      <c r="V672" s="40"/>
      <c r="W672" s="40"/>
      <c r="X672" s="40"/>
      <c r="Y672" s="40"/>
      <c r="Z672" s="40"/>
      <c r="AA672" s="40"/>
      <c r="AB672" s="40"/>
      <c r="AC672" s="40"/>
      <c r="AD672" s="40"/>
      <c r="AE672" s="40"/>
      <c r="AT672" s="19" t="s">
        <v>151</v>
      </c>
      <c r="AU672" s="19" t="s">
        <v>149</v>
      </c>
    </row>
    <row r="673" s="2" customFormat="1">
      <c r="A673" s="40"/>
      <c r="B673" s="41"/>
      <c r="C673" s="42"/>
      <c r="D673" s="224" t="s">
        <v>153</v>
      </c>
      <c r="E673" s="42"/>
      <c r="F673" s="225" t="s">
        <v>1063</v>
      </c>
      <c r="G673" s="42"/>
      <c r="H673" s="42"/>
      <c r="I673" s="221"/>
      <c r="J673" s="42"/>
      <c r="K673" s="42"/>
      <c r="L673" s="46"/>
      <c r="M673" s="222"/>
      <c r="N673" s="223"/>
      <c r="O673" s="86"/>
      <c r="P673" s="86"/>
      <c r="Q673" s="86"/>
      <c r="R673" s="86"/>
      <c r="S673" s="86"/>
      <c r="T673" s="87"/>
      <c r="U673" s="40"/>
      <c r="V673" s="40"/>
      <c r="W673" s="40"/>
      <c r="X673" s="40"/>
      <c r="Y673" s="40"/>
      <c r="Z673" s="40"/>
      <c r="AA673" s="40"/>
      <c r="AB673" s="40"/>
      <c r="AC673" s="40"/>
      <c r="AD673" s="40"/>
      <c r="AE673" s="40"/>
      <c r="AT673" s="19" t="s">
        <v>153</v>
      </c>
      <c r="AU673" s="19" t="s">
        <v>149</v>
      </c>
    </row>
    <row r="674" s="13" customFormat="1">
      <c r="A674" s="13"/>
      <c r="B674" s="226"/>
      <c r="C674" s="227"/>
      <c r="D674" s="219" t="s">
        <v>155</v>
      </c>
      <c r="E674" s="228" t="s">
        <v>19</v>
      </c>
      <c r="F674" s="229" t="s">
        <v>1032</v>
      </c>
      <c r="G674" s="227"/>
      <c r="H674" s="230">
        <v>3.6000000000000001</v>
      </c>
      <c r="I674" s="231"/>
      <c r="J674" s="227"/>
      <c r="K674" s="227"/>
      <c r="L674" s="232"/>
      <c r="M674" s="233"/>
      <c r="N674" s="234"/>
      <c r="O674" s="234"/>
      <c r="P674" s="234"/>
      <c r="Q674" s="234"/>
      <c r="R674" s="234"/>
      <c r="S674" s="234"/>
      <c r="T674" s="235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36" t="s">
        <v>155</v>
      </c>
      <c r="AU674" s="236" t="s">
        <v>149</v>
      </c>
      <c r="AV674" s="13" t="s">
        <v>149</v>
      </c>
      <c r="AW674" s="13" t="s">
        <v>32</v>
      </c>
      <c r="AX674" s="13" t="s">
        <v>70</v>
      </c>
      <c r="AY674" s="236" t="s">
        <v>140</v>
      </c>
    </row>
    <row r="675" s="13" customFormat="1">
      <c r="A675" s="13"/>
      <c r="B675" s="226"/>
      <c r="C675" s="227"/>
      <c r="D675" s="219" t="s">
        <v>155</v>
      </c>
      <c r="E675" s="228" t="s">
        <v>19</v>
      </c>
      <c r="F675" s="229" t="s">
        <v>1033</v>
      </c>
      <c r="G675" s="227"/>
      <c r="H675" s="230">
        <v>3</v>
      </c>
      <c r="I675" s="231"/>
      <c r="J675" s="227"/>
      <c r="K675" s="227"/>
      <c r="L675" s="232"/>
      <c r="M675" s="233"/>
      <c r="N675" s="234"/>
      <c r="O675" s="234"/>
      <c r="P675" s="234"/>
      <c r="Q675" s="234"/>
      <c r="R675" s="234"/>
      <c r="S675" s="234"/>
      <c r="T675" s="235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36" t="s">
        <v>155</v>
      </c>
      <c r="AU675" s="236" t="s">
        <v>149</v>
      </c>
      <c r="AV675" s="13" t="s">
        <v>149</v>
      </c>
      <c r="AW675" s="13" t="s">
        <v>32</v>
      </c>
      <c r="AX675" s="13" t="s">
        <v>70</v>
      </c>
      <c r="AY675" s="236" t="s">
        <v>140</v>
      </c>
    </row>
    <row r="676" s="13" customFormat="1">
      <c r="A676" s="13"/>
      <c r="B676" s="226"/>
      <c r="C676" s="227"/>
      <c r="D676" s="219" t="s">
        <v>155</v>
      </c>
      <c r="E676" s="228" t="s">
        <v>19</v>
      </c>
      <c r="F676" s="229" t="s">
        <v>1034</v>
      </c>
      <c r="G676" s="227"/>
      <c r="H676" s="230">
        <v>3.6000000000000001</v>
      </c>
      <c r="I676" s="231"/>
      <c r="J676" s="227"/>
      <c r="K676" s="227"/>
      <c r="L676" s="232"/>
      <c r="M676" s="233"/>
      <c r="N676" s="234"/>
      <c r="O676" s="234"/>
      <c r="P676" s="234"/>
      <c r="Q676" s="234"/>
      <c r="R676" s="234"/>
      <c r="S676" s="234"/>
      <c r="T676" s="235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36" t="s">
        <v>155</v>
      </c>
      <c r="AU676" s="236" t="s">
        <v>149</v>
      </c>
      <c r="AV676" s="13" t="s">
        <v>149</v>
      </c>
      <c r="AW676" s="13" t="s">
        <v>32</v>
      </c>
      <c r="AX676" s="13" t="s">
        <v>70</v>
      </c>
      <c r="AY676" s="236" t="s">
        <v>140</v>
      </c>
    </row>
    <row r="677" s="14" customFormat="1">
      <c r="A677" s="14"/>
      <c r="B677" s="237"/>
      <c r="C677" s="238"/>
      <c r="D677" s="219" t="s">
        <v>155</v>
      </c>
      <c r="E677" s="239" t="s">
        <v>19</v>
      </c>
      <c r="F677" s="240" t="s">
        <v>172</v>
      </c>
      <c r="G677" s="238"/>
      <c r="H677" s="241">
        <v>10.199999999999999</v>
      </c>
      <c r="I677" s="242"/>
      <c r="J677" s="238"/>
      <c r="K677" s="238"/>
      <c r="L677" s="243"/>
      <c r="M677" s="244"/>
      <c r="N677" s="245"/>
      <c r="O677" s="245"/>
      <c r="P677" s="245"/>
      <c r="Q677" s="245"/>
      <c r="R677" s="245"/>
      <c r="S677" s="245"/>
      <c r="T677" s="246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47" t="s">
        <v>155</v>
      </c>
      <c r="AU677" s="247" t="s">
        <v>149</v>
      </c>
      <c r="AV677" s="14" t="s">
        <v>148</v>
      </c>
      <c r="AW677" s="14" t="s">
        <v>32</v>
      </c>
      <c r="AX677" s="14" t="s">
        <v>78</v>
      </c>
      <c r="AY677" s="247" t="s">
        <v>140</v>
      </c>
    </row>
    <row r="678" s="2" customFormat="1" ht="16.5" customHeight="1">
      <c r="A678" s="40"/>
      <c r="B678" s="41"/>
      <c r="C678" s="206" t="s">
        <v>1064</v>
      </c>
      <c r="D678" s="206" t="s">
        <v>143</v>
      </c>
      <c r="E678" s="207" t="s">
        <v>1065</v>
      </c>
      <c r="F678" s="208" t="s">
        <v>1066</v>
      </c>
      <c r="G678" s="209" t="s">
        <v>308</v>
      </c>
      <c r="H678" s="210">
        <v>0.93600000000000005</v>
      </c>
      <c r="I678" s="211"/>
      <c r="J678" s="212">
        <f>ROUND(I678*H678,2)</f>
        <v>0</v>
      </c>
      <c r="K678" s="208" t="s">
        <v>147</v>
      </c>
      <c r="L678" s="46"/>
      <c r="M678" s="213" t="s">
        <v>19</v>
      </c>
      <c r="N678" s="214" t="s">
        <v>42</v>
      </c>
      <c r="O678" s="86"/>
      <c r="P678" s="215">
        <f>O678*H678</f>
        <v>0</v>
      </c>
      <c r="Q678" s="215">
        <v>0</v>
      </c>
      <c r="R678" s="215">
        <f>Q678*H678</f>
        <v>0</v>
      </c>
      <c r="S678" s="215">
        <v>0</v>
      </c>
      <c r="T678" s="216">
        <f>S678*H678</f>
        <v>0</v>
      </c>
      <c r="U678" s="40"/>
      <c r="V678" s="40"/>
      <c r="W678" s="40"/>
      <c r="X678" s="40"/>
      <c r="Y678" s="40"/>
      <c r="Z678" s="40"/>
      <c r="AA678" s="40"/>
      <c r="AB678" s="40"/>
      <c r="AC678" s="40"/>
      <c r="AD678" s="40"/>
      <c r="AE678" s="40"/>
      <c r="AR678" s="217" t="s">
        <v>284</v>
      </c>
      <c r="AT678" s="217" t="s">
        <v>143</v>
      </c>
      <c r="AU678" s="217" t="s">
        <v>149</v>
      </c>
      <c r="AY678" s="19" t="s">
        <v>140</v>
      </c>
      <c r="BE678" s="218">
        <f>IF(N678="základní",J678,0)</f>
        <v>0</v>
      </c>
      <c r="BF678" s="218">
        <f>IF(N678="snížená",J678,0)</f>
        <v>0</v>
      </c>
      <c r="BG678" s="218">
        <f>IF(N678="zákl. přenesená",J678,0)</f>
        <v>0</v>
      </c>
      <c r="BH678" s="218">
        <f>IF(N678="sníž. přenesená",J678,0)</f>
        <v>0</v>
      </c>
      <c r="BI678" s="218">
        <f>IF(N678="nulová",J678,0)</f>
        <v>0</v>
      </c>
      <c r="BJ678" s="19" t="s">
        <v>149</v>
      </c>
      <c r="BK678" s="218">
        <f>ROUND(I678*H678,2)</f>
        <v>0</v>
      </c>
      <c r="BL678" s="19" t="s">
        <v>284</v>
      </c>
      <c r="BM678" s="217" t="s">
        <v>1067</v>
      </c>
    </row>
    <row r="679" s="2" customFormat="1">
      <c r="A679" s="40"/>
      <c r="B679" s="41"/>
      <c r="C679" s="42"/>
      <c r="D679" s="219" t="s">
        <v>151</v>
      </c>
      <c r="E679" s="42"/>
      <c r="F679" s="220" t="s">
        <v>1068</v>
      </c>
      <c r="G679" s="42"/>
      <c r="H679" s="42"/>
      <c r="I679" s="221"/>
      <c r="J679" s="42"/>
      <c r="K679" s="42"/>
      <c r="L679" s="46"/>
      <c r="M679" s="222"/>
      <c r="N679" s="223"/>
      <c r="O679" s="86"/>
      <c r="P679" s="86"/>
      <c r="Q679" s="86"/>
      <c r="R679" s="86"/>
      <c r="S679" s="86"/>
      <c r="T679" s="87"/>
      <c r="U679" s="40"/>
      <c r="V679" s="40"/>
      <c r="W679" s="40"/>
      <c r="X679" s="40"/>
      <c r="Y679" s="40"/>
      <c r="Z679" s="40"/>
      <c r="AA679" s="40"/>
      <c r="AB679" s="40"/>
      <c r="AC679" s="40"/>
      <c r="AD679" s="40"/>
      <c r="AE679" s="40"/>
      <c r="AT679" s="19" t="s">
        <v>151</v>
      </c>
      <c r="AU679" s="19" t="s">
        <v>149</v>
      </c>
    </row>
    <row r="680" s="2" customFormat="1">
      <c r="A680" s="40"/>
      <c r="B680" s="41"/>
      <c r="C680" s="42"/>
      <c r="D680" s="224" t="s">
        <v>153</v>
      </c>
      <c r="E680" s="42"/>
      <c r="F680" s="225" t="s">
        <v>1069</v>
      </c>
      <c r="G680" s="42"/>
      <c r="H680" s="42"/>
      <c r="I680" s="221"/>
      <c r="J680" s="42"/>
      <c r="K680" s="42"/>
      <c r="L680" s="46"/>
      <c r="M680" s="222"/>
      <c r="N680" s="223"/>
      <c r="O680" s="86"/>
      <c r="P680" s="86"/>
      <c r="Q680" s="86"/>
      <c r="R680" s="86"/>
      <c r="S680" s="86"/>
      <c r="T680" s="87"/>
      <c r="U680" s="40"/>
      <c r="V680" s="40"/>
      <c r="W680" s="40"/>
      <c r="X680" s="40"/>
      <c r="Y680" s="40"/>
      <c r="Z680" s="40"/>
      <c r="AA680" s="40"/>
      <c r="AB680" s="40"/>
      <c r="AC680" s="40"/>
      <c r="AD680" s="40"/>
      <c r="AE680" s="40"/>
      <c r="AT680" s="19" t="s">
        <v>153</v>
      </c>
      <c r="AU680" s="19" t="s">
        <v>149</v>
      </c>
    </row>
    <row r="681" s="12" customFormat="1" ht="22.8" customHeight="1">
      <c r="A681" s="12"/>
      <c r="B681" s="190"/>
      <c r="C681" s="191"/>
      <c r="D681" s="192" t="s">
        <v>69</v>
      </c>
      <c r="E681" s="204" t="s">
        <v>1070</v>
      </c>
      <c r="F681" s="204" t="s">
        <v>1071</v>
      </c>
      <c r="G681" s="191"/>
      <c r="H681" s="191"/>
      <c r="I681" s="194"/>
      <c r="J681" s="205">
        <f>BK681</f>
        <v>0</v>
      </c>
      <c r="K681" s="191"/>
      <c r="L681" s="196"/>
      <c r="M681" s="197"/>
      <c r="N681" s="198"/>
      <c r="O681" s="198"/>
      <c r="P681" s="199">
        <f>SUM(P682:P700)</f>
        <v>0</v>
      </c>
      <c r="Q681" s="198"/>
      <c r="R681" s="199">
        <f>SUM(R682:R700)</f>
        <v>0.0052099200000000007</v>
      </c>
      <c r="S681" s="198"/>
      <c r="T681" s="200">
        <f>SUM(T682:T700)</f>
        <v>0</v>
      </c>
      <c r="U681" s="12"/>
      <c r="V681" s="12"/>
      <c r="W681" s="12"/>
      <c r="X681" s="12"/>
      <c r="Y681" s="12"/>
      <c r="Z681" s="12"/>
      <c r="AA681" s="12"/>
      <c r="AB681" s="12"/>
      <c r="AC681" s="12"/>
      <c r="AD681" s="12"/>
      <c r="AE681" s="12"/>
      <c r="AR681" s="201" t="s">
        <v>149</v>
      </c>
      <c r="AT681" s="202" t="s">
        <v>69</v>
      </c>
      <c r="AU681" s="202" t="s">
        <v>78</v>
      </c>
      <c r="AY681" s="201" t="s">
        <v>140</v>
      </c>
      <c r="BK681" s="203">
        <f>SUM(BK682:BK700)</f>
        <v>0</v>
      </c>
    </row>
    <row r="682" s="2" customFormat="1" ht="16.5" customHeight="1">
      <c r="A682" s="40"/>
      <c r="B682" s="41"/>
      <c r="C682" s="206" t="s">
        <v>1072</v>
      </c>
      <c r="D682" s="206" t="s">
        <v>143</v>
      </c>
      <c r="E682" s="207" t="s">
        <v>1073</v>
      </c>
      <c r="F682" s="208" t="s">
        <v>1074</v>
      </c>
      <c r="G682" s="209" t="s">
        <v>146</v>
      </c>
      <c r="H682" s="210">
        <v>8.0340000000000007</v>
      </c>
      <c r="I682" s="211"/>
      <c r="J682" s="212">
        <f>ROUND(I682*H682,2)</f>
        <v>0</v>
      </c>
      <c r="K682" s="208" t="s">
        <v>147</v>
      </c>
      <c r="L682" s="46"/>
      <c r="M682" s="213" t="s">
        <v>19</v>
      </c>
      <c r="N682" s="214" t="s">
        <v>42</v>
      </c>
      <c r="O682" s="86"/>
      <c r="P682" s="215">
        <f>O682*H682</f>
        <v>0</v>
      </c>
      <c r="Q682" s="215">
        <v>8.0000000000000007E-05</v>
      </c>
      <c r="R682" s="215">
        <f>Q682*H682</f>
        <v>0.00064272000000000016</v>
      </c>
      <c r="S682" s="215">
        <v>0</v>
      </c>
      <c r="T682" s="216">
        <f>S682*H682</f>
        <v>0</v>
      </c>
      <c r="U682" s="40"/>
      <c r="V682" s="40"/>
      <c r="W682" s="40"/>
      <c r="X682" s="40"/>
      <c r="Y682" s="40"/>
      <c r="Z682" s="40"/>
      <c r="AA682" s="40"/>
      <c r="AB682" s="40"/>
      <c r="AC682" s="40"/>
      <c r="AD682" s="40"/>
      <c r="AE682" s="40"/>
      <c r="AR682" s="217" t="s">
        <v>284</v>
      </c>
      <c r="AT682" s="217" t="s">
        <v>143</v>
      </c>
      <c r="AU682" s="217" t="s">
        <v>149</v>
      </c>
      <c r="AY682" s="19" t="s">
        <v>140</v>
      </c>
      <c r="BE682" s="218">
        <f>IF(N682="základní",J682,0)</f>
        <v>0</v>
      </c>
      <c r="BF682" s="218">
        <f>IF(N682="snížená",J682,0)</f>
        <v>0</v>
      </c>
      <c r="BG682" s="218">
        <f>IF(N682="zákl. přenesená",J682,0)</f>
        <v>0</v>
      </c>
      <c r="BH682" s="218">
        <f>IF(N682="sníž. přenesená",J682,0)</f>
        <v>0</v>
      </c>
      <c r="BI682" s="218">
        <f>IF(N682="nulová",J682,0)</f>
        <v>0</v>
      </c>
      <c r="BJ682" s="19" t="s">
        <v>149</v>
      </c>
      <c r="BK682" s="218">
        <f>ROUND(I682*H682,2)</f>
        <v>0</v>
      </c>
      <c r="BL682" s="19" t="s">
        <v>284</v>
      </c>
      <c r="BM682" s="217" t="s">
        <v>1075</v>
      </c>
    </row>
    <row r="683" s="2" customFormat="1">
      <c r="A683" s="40"/>
      <c r="B683" s="41"/>
      <c r="C683" s="42"/>
      <c r="D683" s="219" t="s">
        <v>151</v>
      </c>
      <c r="E683" s="42"/>
      <c r="F683" s="220" t="s">
        <v>1076</v>
      </c>
      <c r="G683" s="42"/>
      <c r="H683" s="42"/>
      <c r="I683" s="221"/>
      <c r="J683" s="42"/>
      <c r="K683" s="42"/>
      <c r="L683" s="46"/>
      <c r="M683" s="222"/>
      <c r="N683" s="223"/>
      <c r="O683" s="86"/>
      <c r="P683" s="86"/>
      <c r="Q683" s="86"/>
      <c r="R683" s="86"/>
      <c r="S683" s="86"/>
      <c r="T683" s="87"/>
      <c r="U683" s="40"/>
      <c r="V683" s="40"/>
      <c r="W683" s="40"/>
      <c r="X683" s="40"/>
      <c r="Y683" s="40"/>
      <c r="Z683" s="40"/>
      <c r="AA683" s="40"/>
      <c r="AB683" s="40"/>
      <c r="AC683" s="40"/>
      <c r="AD683" s="40"/>
      <c r="AE683" s="40"/>
      <c r="AT683" s="19" t="s">
        <v>151</v>
      </c>
      <c r="AU683" s="19" t="s">
        <v>149</v>
      </c>
    </row>
    <row r="684" s="2" customFormat="1">
      <c r="A684" s="40"/>
      <c r="B684" s="41"/>
      <c r="C684" s="42"/>
      <c r="D684" s="224" t="s">
        <v>153</v>
      </c>
      <c r="E684" s="42"/>
      <c r="F684" s="225" t="s">
        <v>1077</v>
      </c>
      <c r="G684" s="42"/>
      <c r="H684" s="42"/>
      <c r="I684" s="221"/>
      <c r="J684" s="42"/>
      <c r="K684" s="42"/>
      <c r="L684" s="46"/>
      <c r="M684" s="222"/>
      <c r="N684" s="223"/>
      <c r="O684" s="86"/>
      <c r="P684" s="86"/>
      <c r="Q684" s="86"/>
      <c r="R684" s="86"/>
      <c r="S684" s="86"/>
      <c r="T684" s="87"/>
      <c r="U684" s="40"/>
      <c r="V684" s="40"/>
      <c r="W684" s="40"/>
      <c r="X684" s="40"/>
      <c r="Y684" s="40"/>
      <c r="Z684" s="40"/>
      <c r="AA684" s="40"/>
      <c r="AB684" s="40"/>
      <c r="AC684" s="40"/>
      <c r="AD684" s="40"/>
      <c r="AE684" s="40"/>
      <c r="AT684" s="19" t="s">
        <v>153</v>
      </c>
      <c r="AU684" s="19" t="s">
        <v>149</v>
      </c>
    </row>
    <row r="685" s="13" customFormat="1">
      <c r="A685" s="13"/>
      <c r="B685" s="226"/>
      <c r="C685" s="227"/>
      <c r="D685" s="219" t="s">
        <v>155</v>
      </c>
      <c r="E685" s="228" t="s">
        <v>19</v>
      </c>
      <c r="F685" s="229" t="s">
        <v>1078</v>
      </c>
      <c r="G685" s="227"/>
      <c r="H685" s="230">
        <v>6.758</v>
      </c>
      <c r="I685" s="231"/>
      <c r="J685" s="227"/>
      <c r="K685" s="227"/>
      <c r="L685" s="232"/>
      <c r="M685" s="233"/>
      <c r="N685" s="234"/>
      <c r="O685" s="234"/>
      <c r="P685" s="234"/>
      <c r="Q685" s="234"/>
      <c r="R685" s="234"/>
      <c r="S685" s="234"/>
      <c r="T685" s="235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236" t="s">
        <v>155</v>
      </c>
      <c r="AU685" s="236" t="s">
        <v>149</v>
      </c>
      <c r="AV685" s="13" t="s">
        <v>149</v>
      </c>
      <c r="AW685" s="13" t="s">
        <v>32</v>
      </c>
      <c r="AX685" s="13" t="s">
        <v>70</v>
      </c>
      <c r="AY685" s="236" t="s">
        <v>140</v>
      </c>
    </row>
    <row r="686" s="13" customFormat="1">
      <c r="A686" s="13"/>
      <c r="B686" s="226"/>
      <c r="C686" s="227"/>
      <c r="D686" s="219" t="s">
        <v>155</v>
      </c>
      <c r="E686" s="228" t="s">
        <v>19</v>
      </c>
      <c r="F686" s="229" t="s">
        <v>1079</v>
      </c>
      <c r="G686" s="227"/>
      <c r="H686" s="230">
        <v>0.39600000000000002</v>
      </c>
      <c r="I686" s="231"/>
      <c r="J686" s="227"/>
      <c r="K686" s="227"/>
      <c r="L686" s="232"/>
      <c r="M686" s="233"/>
      <c r="N686" s="234"/>
      <c r="O686" s="234"/>
      <c r="P686" s="234"/>
      <c r="Q686" s="234"/>
      <c r="R686" s="234"/>
      <c r="S686" s="234"/>
      <c r="T686" s="235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36" t="s">
        <v>155</v>
      </c>
      <c r="AU686" s="236" t="s">
        <v>149</v>
      </c>
      <c r="AV686" s="13" t="s">
        <v>149</v>
      </c>
      <c r="AW686" s="13" t="s">
        <v>32</v>
      </c>
      <c r="AX686" s="13" t="s">
        <v>70</v>
      </c>
      <c r="AY686" s="236" t="s">
        <v>140</v>
      </c>
    </row>
    <row r="687" s="13" customFormat="1">
      <c r="A687" s="13"/>
      <c r="B687" s="226"/>
      <c r="C687" s="227"/>
      <c r="D687" s="219" t="s">
        <v>155</v>
      </c>
      <c r="E687" s="228" t="s">
        <v>19</v>
      </c>
      <c r="F687" s="229" t="s">
        <v>1080</v>
      </c>
      <c r="G687" s="227"/>
      <c r="H687" s="230">
        <v>0.88</v>
      </c>
      <c r="I687" s="231"/>
      <c r="J687" s="227"/>
      <c r="K687" s="227"/>
      <c r="L687" s="232"/>
      <c r="M687" s="233"/>
      <c r="N687" s="234"/>
      <c r="O687" s="234"/>
      <c r="P687" s="234"/>
      <c r="Q687" s="234"/>
      <c r="R687" s="234"/>
      <c r="S687" s="234"/>
      <c r="T687" s="235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36" t="s">
        <v>155</v>
      </c>
      <c r="AU687" s="236" t="s">
        <v>149</v>
      </c>
      <c r="AV687" s="13" t="s">
        <v>149</v>
      </c>
      <c r="AW687" s="13" t="s">
        <v>32</v>
      </c>
      <c r="AX687" s="13" t="s">
        <v>70</v>
      </c>
      <c r="AY687" s="236" t="s">
        <v>140</v>
      </c>
    </row>
    <row r="688" s="14" customFormat="1">
      <c r="A688" s="14"/>
      <c r="B688" s="237"/>
      <c r="C688" s="238"/>
      <c r="D688" s="219" t="s">
        <v>155</v>
      </c>
      <c r="E688" s="239" t="s">
        <v>19</v>
      </c>
      <c r="F688" s="240" t="s">
        <v>172</v>
      </c>
      <c r="G688" s="238"/>
      <c r="H688" s="241">
        <v>8.0340000000000007</v>
      </c>
      <c r="I688" s="242"/>
      <c r="J688" s="238"/>
      <c r="K688" s="238"/>
      <c r="L688" s="243"/>
      <c r="M688" s="244"/>
      <c r="N688" s="245"/>
      <c r="O688" s="245"/>
      <c r="P688" s="245"/>
      <c r="Q688" s="245"/>
      <c r="R688" s="245"/>
      <c r="S688" s="245"/>
      <c r="T688" s="246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47" t="s">
        <v>155</v>
      </c>
      <c r="AU688" s="247" t="s">
        <v>149</v>
      </c>
      <c r="AV688" s="14" t="s">
        <v>148</v>
      </c>
      <c r="AW688" s="14" t="s">
        <v>32</v>
      </c>
      <c r="AX688" s="14" t="s">
        <v>78</v>
      </c>
      <c r="AY688" s="247" t="s">
        <v>140</v>
      </c>
    </row>
    <row r="689" s="2" customFormat="1" ht="16.5" customHeight="1">
      <c r="A689" s="40"/>
      <c r="B689" s="41"/>
      <c r="C689" s="206" t="s">
        <v>1081</v>
      </c>
      <c r="D689" s="206" t="s">
        <v>143</v>
      </c>
      <c r="E689" s="207" t="s">
        <v>1082</v>
      </c>
      <c r="F689" s="208" t="s">
        <v>1083</v>
      </c>
      <c r="G689" s="209" t="s">
        <v>146</v>
      </c>
      <c r="H689" s="210">
        <v>8.3040000000000003</v>
      </c>
      <c r="I689" s="211"/>
      <c r="J689" s="212">
        <f>ROUND(I689*H689,2)</f>
        <v>0</v>
      </c>
      <c r="K689" s="208" t="s">
        <v>147</v>
      </c>
      <c r="L689" s="46"/>
      <c r="M689" s="213" t="s">
        <v>19</v>
      </c>
      <c r="N689" s="214" t="s">
        <v>42</v>
      </c>
      <c r="O689" s="86"/>
      <c r="P689" s="215">
        <f>O689*H689</f>
        <v>0</v>
      </c>
      <c r="Q689" s="215">
        <v>0.00013999999999999999</v>
      </c>
      <c r="R689" s="215">
        <f>Q689*H689</f>
        <v>0.00116256</v>
      </c>
      <c r="S689" s="215">
        <v>0</v>
      </c>
      <c r="T689" s="216">
        <f>S689*H689</f>
        <v>0</v>
      </c>
      <c r="U689" s="40"/>
      <c r="V689" s="40"/>
      <c r="W689" s="40"/>
      <c r="X689" s="40"/>
      <c r="Y689" s="40"/>
      <c r="Z689" s="40"/>
      <c r="AA689" s="40"/>
      <c r="AB689" s="40"/>
      <c r="AC689" s="40"/>
      <c r="AD689" s="40"/>
      <c r="AE689" s="40"/>
      <c r="AR689" s="217" t="s">
        <v>284</v>
      </c>
      <c r="AT689" s="217" t="s">
        <v>143</v>
      </c>
      <c r="AU689" s="217" t="s">
        <v>149</v>
      </c>
      <c r="AY689" s="19" t="s">
        <v>140</v>
      </c>
      <c r="BE689" s="218">
        <f>IF(N689="základní",J689,0)</f>
        <v>0</v>
      </c>
      <c r="BF689" s="218">
        <f>IF(N689="snížená",J689,0)</f>
        <v>0</v>
      </c>
      <c r="BG689" s="218">
        <f>IF(N689="zákl. přenesená",J689,0)</f>
        <v>0</v>
      </c>
      <c r="BH689" s="218">
        <f>IF(N689="sníž. přenesená",J689,0)</f>
        <v>0</v>
      </c>
      <c r="BI689" s="218">
        <f>IF(N689="nulová",J689,0)</f>
        <v>0</v>
      </c>
      <c r="BJ689" s="19" t="s">
        <v>149</v>
      </c>
      <c r="BK689" s="218">
        <f>ROUND(I689*H689,2)</f>
        <v>0</v>
      </c>
      <c r="BL689" s="19" t="s">
        <v>284</v>
      </c>
      <c r="BM689" s="217" t="s">
        <v>1084</v>
      </c>
    </row>
    <row r="690" s="2" customFormat="1">
      <c r="A690" s="40"/>
      <c r="B690" s="41"/>
      <c r="C690" s="42"/>
      <c r="D690" s="219" t="s">
        <v>151</v>
      </c>
      <c r="E690" s="42"/>
      <c r="F690" s="220" t="s">
        <v>1085</v>
      </c>
      <c r="G690" s="42"/>
      <c r="H690" s="42"/>
      <c r="I690" s="221"/>
      <c r="J690" s="42"/>
      <c r="K690" s="42"/>
      <c r="L690" s="46"/>
      <c r="M690" s="222"/>
      <c r="N690" s="223"/>
      <c r="O690" s="86"/>
      <c r="P690" s="86"/>
      <c r="Q690" s="86"/>
      <c r="R690" s="86"/>
      <c r="S690" s="86"/>
      <c r="T690" s="87"/>
      <c r="U690" s="40"/>
      <c r="V690" s="40"/>
      <c r="W690" s="40"/>
      <c r="X690" s="40"/>
      <c r="Y690" s="40"/>
      <c r="Z690" s="40"/>
      <c r="AA690" s="40"/>
      <c r="AB690" s="40"/>
      <c r="AC690" s="40"/>
      <c r="AD690" s="40"/>
      <c r="AE690" s="40"/>
      <c r="AT690" s="19" t="s">
        <v>151</v>
      </c>
      <c r="AU690" s="19" t="s">
        <v>149</v>
      </c>
    </row>
    <row r="691" s="2" customFormat="1">
      <c r="A691" s="40"/>
      <c r="B691" s="41"/>
      <c r="C691" s="42"/>
      <c r="D691" s="224" t="s">
        <v>153</v>
      </c>
      <c r="E691" s="42"/>
      <c r="F691" s="225" t="s">
        <v>1086</v>
      </c>
      <c r="G691" s="42"/>
      <c r="H691" s="42"/>
      <c r="I691" s="221"/>
      <c r="J691" s="42"/>
      <c r="K691" s="42"/>
      <c r="L691" s="46"/>
      <c r="M691" s="222"/>
      <c r="N691" s="223"/>
      <c r="O691" s="86"/>
      <c r="P691" s="86"/>
      <c r="Q691" s="86"/>
      <c r="R691" s="86"/>
      <c r="S691" s="86"/>
      <c r="T691" s="87"/>
      <c r="U691" s="40"/>
      <c r="V691" s="40"/>
      <c r="W691" s="40"/>
      <c r="X691" s="40"/>
      <c r="Y691" s="40"/>
      <c r="Z691" s="40"/>
      <c r="AA691" s="40"/>
      <c r="AB691" s="40"/>
      <c r="AC691" s="40"/>
      <c r="AD691" s="40"/>
      <c r="AE691" s="40"/>
      <c r="AT691" s="19" t="s">
        <v>153</v>
      </c>
      <c r="AU691" s="19" t="s">
        <v>149</v>
      </c>
    </row>
    <row r="692" s="2" customFormat="1" ht="16.5" customHeight="1">
      <c r="A692" s="40"/>
      <c r="B692" s="41"/>
      <c r="C692" s="206" t="s">
        <v>1087</v>
      </c>
      <c r="D692" s="206" t="s">
        <v>143</v>
      </c>
      <c r="E692" s="207" t="s">
        <v>1088</v>
      </c>
      <c r="F692" s="208" t="s">
        <v>1089</v>
      </c>
      <c r="G692" s="209" t="s">
        <v>146</v>
      </c>
      <c r="H692" s="210">
        <v>8.3040000000000003</v>
      </c>
      <c r="I692" s="211"/>
      <c r="J692" s="212">
        <f>ROUND(I692*H692,2)</f>
        <v>0</v>
      </c>
      <c r="K692" s="208" t="s">
        <v>147</v>
      </c>
      <c r="L692" s="46"/>
      <c r="M692" s="213" t="s">
        <v>19</v>
      </c>
      <c r="N692" s="214" t="s">
        <v>42</v>
      </c>
      <c r="O692" s="86"/>
      <c r="P692" s="215">
        <f>O692*H692</f>
        <v>0</v>
      </c>
      <c r="Q692" s="215">
        <v>0.00017000000000000001</v>
      </c>
      <c r="R692" s="215">
        <f>Q692*H692</f>
        <v>0.0014116800000000002</v>
      </c>
      <c r="S692" s="215">
        <v>0</v>
      </c>
      <c r="T692" s="216">
        <f>S692*H692</f>
        <v>0</v>
      </c>
      <c r="U692" s="40"/>
      <c r="V692" s="40"/>
      <c r="W692" s="40"/>
      <c r="X692" s="40"/>
      <c r="Y692" s="40"/>
      <c r="Z692" s="40"/>
      <c r="AA692" s="40"/>
      <c r="AB692" s="40"/>
      <c r="AC692" s="40"/>
      <c r="AD692" s="40"/>
      <c r="AE692" s="40"/>
      <c r="AR692" s="217" t="s">
        <v>284</v>
      </c>
      <c r="AT692" s="217" t="s">
        <v>143</v>
      </c>
      <c r="AU692" s="217" t="s">
        <v>149</v>
      </c>
      <c r="AY692" s="19" t="s">
        <v>140</v>
      </c>
      <c r="BE692" s="218">
        <f>IF(N692="základní",J692,0)</f>
        <v>0</v>
      </c>
      <c r="BF692" s="218">
        <f>IF(N692="snížená",J692,0)</f>
        <v>0</v>
      </c>
      <c r="BG692" s="218">
        <f>IF(N692="zákl. přenesená",J692,0)</f>
        <v>0</v>
      </c>
      <c r="BH692" s="218">
        <f>IF(N692="sníž. přenesená",J692,0)</f>
        <v>0</v>
      </c>
      <c r="BI692" s="218">
        <f>IF(N692="nulová",J692,0)</f>
        <v>0</v>
      </c>
      <c r="BJ692" s="19" t="s">
        <v>149</v>
      </c>
      <c r="BK692" s="218">
        <f>ROUND(I692*H692,2)</f>
        <v>0</v>
      </c>
      <c r="BL692" s="19" t="s">
        <v>284</v>
      </c>
      <c r="BM692" s="217" t="s">
        <v>1090</v>
      </c>
    </row>
    <row r="693" s="2" customFormat="1">
      <c r="A693" s="40"/>
      <c r="B693" s="41"/>
      <c r="C693" s="42"/>
      <c r="D693" s="219" t="s">
        <v>151</v>
      </c>
      <c r="E693" s="42"/>
      <c r="F693" s="220" t="s">
        <v>1091</v>
      </c>
      <c r="G693" s="42"/>
      <c r="H693" s="42"/>
      <c r="I693" s="221"/>
      <c r="J693" s="42"/>
      <c r="K693" s="42"/>
      <c r="L693" s="46"/>
      <c r="M693" s="222"/>
      <c r="N693" s="223"/>
      <c r="O693" s="86"/>
      <c r="P693" s="86"/>
      <c r="Q693" s="86"/>
      <c r="R693" s="86"/>
      <c r="S693" s="86"/>
      <c r="T693" s="87"/>
      <c r="U693" s="40"/>
      <c r="V693" s="40"/>
      <c r="W693" s="40"/>
      <c r="X693" s="40"/>
      <c r="Y693" s="40"/>
      <c r="Z693" s="40"/>
      <c r="AA693" s="40"/>
      <c r="AB693" s="40"/>
      <c r="AC693" s="40"/>
      <c r="AD693" s="40"/>
      <c r="AE693" s="40"/>
      <c r="AT693" s="19" t="s">
        <v>151</v>
      </c>
      <c r="AU693" s="19" t="s">
        <v>149</v>
      </c>
    </row>
    <row r="694" s="2" customFormat="1">
      <c r="A694" s="40"/>
      <c r="B694" s="41"/>
      <c r="C694" s="42"/>
      <c r="D694" s="224" t="s">
        <v>153</v>
      </c>
      <c r="E694" s="42"/>
      <c r="F694" s="225" t="s">
        <v>1092</v>
      </c>
      <c r="G694" s="42"/>
      <c r="H694" s="42"/>
      <c r="I694" s="221"/>
      <c r="J694" s="42"/>
      <c r="K694" s="42"/>
      <c r="L694" s="46"/>
      <c r="M694" s="222"/>
      <c r="N694" s="223"/>
      <c r="O694" s="86"/>
      <c r="P694" s="86"/>
      <c r="Q694" s="86"/>
      <c r="R694" s="86"/>
      <c r="S694" s="86"/>
      <c r="T694" s="87"/>
      <c r="U694" s="40"/>
      <c r="V694" s="40"/>
      <c r="W694" s="40"/>
      <c r="X694" s="40"/>
      <c r="Y694" s="40"/>
      <c r="Z694" s="40"/>
      <c r="AA694" s="40"/>
      <c r="AB694" s="40"/>
      <c r="AC694" s="40"/>
      <c r="AD694" s="40"/>
      <c r="AE694" s="40"/>
      <c r="AT694" s="19" t="s">
        <v>153</v>
      </c>
      <c r="AU694" s="19" t="s">
        <v>149</v>
      </c>
    </row>
    <row r="695" s="2" customFormat="1" ht="16.5" customHeight="1">
      <c r="A695" s="40"/>
      <c r="B695" s="41"/>
      <c r="C695" s="206" t="s">
        <v>1093</v>
      </c>
      <c r="D695" s="206" t="s">
        <v>143</v>
      </c>
      <c r="E695" s="207" t="s">
        <v>1094</v>
      </c>
      <c r="F695" s="208" t="s">
        <v>1095</v>
      </c>
      <c r="G695" s="209" t="s">
        <v>146</v>
      </c>
      <c r="H695" s="210">
        <v>8.3040000000000003</v>
      </c>
      <c r="I695" s="211"/>
      <c r="J695" s="212">
        <f>ROUND(I695*H695,2)</f>
        <v>0</v>
      </c>
      <c r="K695" s="208" t="s">
        <v>147</v>
      </c>
      <c r="L695" s="46"/>
      <c r="M695" s="213" t="s">
        <v>19</v>
      </c>
      <c r="N695" s="214" t="s">
        <v>42</v>
      </c>
      <c r="O695" s="86"/>
      <c r="P695" s="215">
        <f>O695*H695</f>
        <v>0</v>
      </c>
      <c r="Q695" s="215">
        <v>0.00012</v>
      </c>
      <c r="R695" s="215">
        <f>Q695*H695</f>
        <v>0.00099648000000000011</v>
      </c>
      <c r="S695" s="215">
        <v>0</v>
      </c>
      <c r="T695" s="216">
        <f>S695*H695</f>
        <v>0</v>
      </c>
      <c r="U695" s="40"/>
      <c r="V695" s="40"/>
      <c r="W695" s="40"/>
      <c r="X695" s="40"/>
      <c r="Y695" s="40"/>
      <c r="Z695" s="40"/>
      <c r="AA695" s="40"/>
      <c r="AB695" s="40"/>
      <c r="AC695" s="40"/>
      <c r="AD695" s="40"/>
      <c r="AE695" s="40"/>
      <c r="AR695" s="217" t="s">
        <v>284</v>
      </c>
      <c r="AT695" s="217" t="s">
        <v>143</v>
      </c>
      <c r="AU695" s="217" t="s">
        <v>149</v>
      </c>
      <c r="AY695" s="19" t="s">
        <v>140</v>
      </c>
      <c r="BE695" s="218">
        <f>IF(N695="základní",J695,0)</f>
        <v>0</v>
      </c>
      <c r="BF695" s="218">
        <f>IF(N695="snížená",J695,0)</f>
        <v>0</v>
      </c>
      <c r="BG695" s="218">
        <f>IF(N695="zákl. přenesená",J695,0)</f>
        <v>0</v>
      </c>
      <c r="BH695" s="218">
        <f>IF(N695="sníž. přenesená",J695,0)</f>
        <v>0</v>
      </c>
      <c r="BI695" s="218">
        <f>IF(N695="nulová",J695,0)</f>
        <v>0</v>
      </c>
      <c r="BJ695" s="19" t="s">
        <v>149</v>
      </c>
      <c r="BK695" s="218">
        <f>ROUND(I695*H695,2)</f>
        <v>0</v>
      </c>
      <c r="BL695" s="19" t="s">
        <v>284</v>
      </c>
      <c r="BM695" s="217" t="s">
        <v>1096</v>
      </c>
    </row>
    <row r="696" s="2" customFormat="1">
      <c r="A696" s="40"/>
      <c r="B696" s="41"/>
      <c r="C696" s="42"/>
      <c r="D696" s="219" t="s">
        <v>151</v>
      </c>
      <c r="E696" s="42"/>
      <c r="F696" s="220" t="s">
        <v>1097</v>
      </c>
      <c r="G696" s="42"/>
      <c r="H696" s="42"/>
      <c r="I696" s="221"/>
      <c r="J696" s="42"/>
      <c r="K696" s="42"/>
      <c r="L696" s="46"/>
      <c r="M696" s="222"/>
      <c r="N696" s="223"/>
      <c r="O696" s="86"/>
      <c r="P696" s="86"/>
      <c r="Q696" s="86"/>
      <c r="R696" s="86"/>
      <c r="S696" s="86"/>
      <c r="T696" s="87"/>
      <c r="U696" s="40"/>
      <c r="V696" s="40"/>
      <c r="W696" s="40"/>
      <c r="X696" s="40"/>
      <c r="Y696" s="40"/>
      <c r="Z696" s="40"/>
      <c r="AA696" s="40"/>
      <c r="AB696" s="40"/>
      <c r="AC696" s="40"/>
      <c r="AD696" s="40"/>
      <c r="AE696" s="40"/>
      <c r="AT696" s="19" t="s">
        <v>151</v>
      </c>
      <c r="AU696" s="19" t="s">
        <v>149</v>
      </c>
    </row>
    <row r="697" s="2" customFormat="1">
      <c r="A697" s="40"/>
      <c r="B697" s="41"/>
      <c r="C697" s="42"/>
      <c r="D697" s="224" t="s">
        <v>153</v>
      </c>
      <c r="E697" s="42"/>
      <c r="F697" s="225" t="s">
        <v>1098</v>
      </c>
      <c r="G697" s="42"/>
      <c r="H697" s="42"/>
      <c r="I697" s="221"/>
      <c r="J697" s="42"/>
      <c r="K697" s="42"/>
      <c r="L697" s="46"/>
      <c r="M697" s="222"/>
      <c r="N697" s="223"/>
      <c r="O697" s="86"/>
      <c r="P697" s="86"/>
      <c r="Q697" s="86"/>
      <c r="R697" s="86"/>
      <c r="S697" s="86"/>
      <c r="T697" s="87"/>
      <c r="U697" s="40"/>
      <c r="V697" s="40"/>
      <c r="W697" s="40"/>
      <c r="X697" s="40"/>
      <c r="Y697" s="40"/>
      <c r="Z697" s="40"/>
      <c r="AA697" s="40"/>
      <c r="AB697" s="40"/>
      <c r="AC697" s="40"/>
      <c r="AD697" s="40"/>
      <c r="AE697" s="40"/>
      <c r="AT697" s="19" t="s">
        <v>153</v>
      </c>
      <c r="AU697" s="19" t="s">
        <v>149</v>
      </c>
    </row>
    <row r="698" s="2" customFormat="1" ht="16.5" customHeight="1">
      <c r="A698" s="40"/>
      <c r="B698" s="41"/>
      <c r="C698" s="206" t="s">
        <v>1099</v>
      </c>
      <c r="D698" s="206" t="s">
        <v>143</v>
      </c>
      <c r="E698" s="207" t="s">
        <v>1100</v>
      </c>
      <c r="F698" s="208" t="s">
        <v>1101</v>
      </c>
      <c r="G698" s="209" t="s">
        <v>146</v>
      </c>
      <c r="H698" s="210">
        <v>8.3040000000000003</v>
      </c>
      <c r="I698" s="211"/>
      <c r="J698" s="212">
        <f>ROUND(I698*H698,2)</f>
        <v>0</v>
      </c>
      <c r="K698" s="208" t="s">
        <v>147</v>
      </c>
      <c r="L698" s="46"/>
      <c r="M698" s="213" t="s">
        <v>19</v>
      </c>
      <c r="N698" s="214" t="s">
        <v>42</v>
      </c>
      <c r="O698" s="86"/>
      <c r="P698" s="215">
        <f>O698*H698</f>
        <v>0</v>
      </c>
      <c r="Q698" s="215">
        <v>0.00012</v>
      </c>
      <c r="R698" s="215">
        <f>Q698*H698</f>
        <v>0.00099648000000000011</v>
      </c>
      <c r="S698" s="215">
        <v>0</v>
      </c>
      <c r="T698" s="216">
        <f>S698*H698</f>
        <v>0</v>
      </c>
      <c r="U698" s="40"/>
      <c r="V698" s="40"/>
      <c r="W698" s="40"/>
      <c r="X698" s="40"/>
      <c r="Y698" s="40"/>
      <c r="Z698" s="40"/>
      <c r="AA698" s="40"/>
      <c r="AB698" s="40"/>
      <c r="AC698" s="40"/>
      <c r="AD698" s="40"/>
      <c r="AE698" s="40"/>
      <c r="AR698" s="217" t="s">
        <v>284</v>
      </c>
      <c r="AT698" s="217" t="s">
        <v>143</v>
      </c>
      <c r="AU698" s="217" t="s">
        <v>149</v>
      </c>
      <c r="AY698" s="19" t="s">
        <v>140</v>
      </c>
      <c r="BE698" s="218">
        <f>IF(N698="základní",J698,0)</f>
        <v>0</v>
      </c>
      <c r="BF698" s="218">
        <f>IF(N698="snížená",J698,0)</f>
        <v>0</v>
      </c>
      <c r="BG698" s="218">
        <f>IF(N698="zákl. přenesená",J698,0)</f>
        <v>0</v>
      </c>
      <c r="BH698" s="218">
        <f>IF(N698="sníž. přenesená",J698,0)</f>
        <v>0</v>
      </c>
      <c r="BI698" s="218">
        <f>IF(N698="nulová",J698,0)</f>
        <v>0</v>
      </c>
      <c r="BJ698" s="19" t="s">
        <v>149</v>
      </c>
      <c r="BK698" s="218">
        <f>ROUND(I698*H698,2)</f>
        <v>0</v>
      </c>
      <c r="BL698" s="19" t="s">
        <v>284</v>
      </c>
      <c r="BM698" s="217" t="s">
        <v>1102</v>
      </c>
    </row>
    <row r="699" s="2" customFormat="1">
      <c r="A699" s="40"/>
      <c r="B699" s="41"/>
      <c r="C699" s="42"/>
      <c r="D699" s="219" t="s">
        <v>151</v>
      </c>
      <c r="E699" s="42"/>
      <c r="F699" s="220" t="s">
        <v>1103</v>
      </c>
      <c r="G699" s="42"/>
      <c r="H699" s="42"/>
      <c r="I699" s="221"/>
      <c r="J699" s="42"/>
      <c r="K699" s="42"/>
      <c r="L699" s="46"/>
      <c r="M699" s="222"/>
      <c r="N699" s="223"/>
      <c r="O699" s="86"/>
      <c r="P699" s="86"/>
      <c r="Q699" s="86"/>
      <c r="R699" s="86"/>
      <c r="S699" s="86"/>
      <c r="T699" s="87"/>
      <c r="U699" s="40"/>
      <c r="V699" s="40"/>
      <c r="W699" s="40"/>
      <c r="X699" s="40"/>
      <c r="Y699" s="40"/>
      <c r="Z699" s="40"/>
      <c r="AA699" s="40"/>
      <c r="AB699" s="40"/>
      <c r="AC699" s="40"/>
      <c r="AD699" s="40"/>
      <c r="AE699" s="40"/>
      <c r="AT699" s="19" t="s">
        <v>151</v>
      </c>
      <c r="AU699" s="19" t="s">
        <v>149</v>
      </c>
    </row>
    <row r="700" s="2" customFormat="1">
      <c r="A700" s="40"/>
      <c r="B700" s="41"/>
      <c r="C700" s="42"/>
      <c r="D700" s="224" t="s">
        <v>153</v>
      </c>
      <c r="E700" s="42"/>
      <c r="F700" s="225" t="s">
        <v>1104</v>
      </c>
      <c r="G700" s="42"/>
      <c r="H700" s="42"/>
      <c r="I700" s="221"/>
      <c r="J700" s="42"/>
      <c r="K700" s="42"/>
      <c r="L700" s="46"/>
      <c r="M700" s="222"/>
      <c r="N700" s="223"/>
      <c r="O700" s="86"/>
      <c r="P700" s="86"/>
      <c r="Q700" s="86"/>
      <c r="R700" s="86"/>
      <c r="S700" s="86"/>
      <c r="T700" s="87"/>
      <c r="U700" s="40"/>
      <c r="V700" s="40"/>
      <c r="W700" s="40"/>
      <c r="X700" s="40"/>
      <c r="Y700" s="40"/>
      <c r="Z700" s="40"/>
      <c r="AA700" s="40"/>
      <c r="AB700" s="40"/>
      <c r="AC700" s="40"/>
      <c r="AD700" s="40"/>
      <c r="AE700" s="40"/>
      <c r="AT700" s="19" t="s">
        <v>153</v>
      </c>
      <c r="AU700" s="19" t="s">
        <v>149</v>
      </c>
    </row>
    <row r="701" s="12" customFormat="1" ht="22.8" customHeight="1">
      <c r="A701" s="12"/>
      <c r="B701" s="190"/>
      <c r="C701" s="191"/>
      <c r="D701" s="192" t="s">
        <v>69</v>
      </c>
      <c r="E701" s="204" t="s">
        <v>1105</v>
      </c>
      <c r="F701" s="204" t="s">
        <v>1106</v>
      </c>
      <c r="G701" s="191"/>
      <c r="H701" s="191"/>
      <c r="I701" s="194"/>
      <c r="J701" s="205">
        <f>BK701</f>
        <v>0</v>
      </c>
      <c r="K701" s="191"/>
      <c r="L701" s="196"/>
      <c r="M701" s="197"/>
      <c r="N701" s="198"/>
      <c r="O701" s="198"/>
      <c r="P701" s="199">
        <f>SUM(P702:P759)</f>
        <v>0</v>
      </c>
      <c r="Q701" s="198"/>
      <c r="R701" s="199">
        <f>SUM(R702:R759)</f>
        <v>0.45099999999999996</v>
      </c>
      <c r="S701" s="198"/>
      <c r="T701" s="200">
        <f>SUM(T702:T759)</f>
        <v>0.093061999999999992</v>
      </c>
      <c r="U701" s="12"/>
      <c r="V701" s="12"/>
      <c r="W701" s="12"/>
      <c r="X701" s="12"/>
      <c r="Y701" s="12"/>
      <c r="Z701" s="12"/>
      <c r="AA701" s="12"/>
      <c r="AB701" s="12"/>
      <c r="AC701" s="12"/>
      <c r="AD701" s="12"/>
      <c r="AE701" s="12"/>
      <c r="AR701" s="201" t="s">
        <v>149</v>
      </c>
      <c r="AT701" s="202" t="s">
        <v>69</v>
      </c>
      <c r="AU701" s="202" t="s">
        <v>78</v>
      </c>
      <c r="AY701" s="201" t="s">
        <v>140</v>
      </c>
      <c r="BK701" s="203">
        <f>SUM(BK702:BK759)</f>
        <v>0</v>
      </c>
    </row>
    <row r="702" s="2" customFormat="1" ht="16.5" customHeight="1">
      <c r="A702" s="40"/>
      <c r="B702" s="41"/>
      <c r="C702" s="206" t="s">
        <v>1107</v>
      </c>
      <c r="D702" s="206" t="s">
        <v>143</v>
      </c>
      <c r="E702" s="207" t="s">
        <v>1108</v>
      </c>
      <c r="F702" s="208" t="s">
        <v>1109</v>
      </c>
      <c r="G702" s="209" t="s">
        <v>146</v>
      </c>
      <c r="H702" s="210">
        <v>300.19999999999999</v>
      </c>
      <c r="I702" s="211"/>
      <c r="J702" s="212">
        <f>ROUND(I702*H702,2)</f>
        <v>0</v>
      </c>
      <c r="K702" s="208" t="s">
        <v>147</v>
      </c>
      <c r="L702" s="46"/>
      <c r="M702" s="213" t="s">
        <v>19</v>
      </c>
      <c r="N702" s="214" t="s">
        <v>42</v>
      </c>
      <c r="O702" s="86"/>
      <c r="P702" s="215">
        <f>O702*H702</f>
        <v>0</v>
      </c>
      <c r="Q702" s="215">
        <v>0</v>
      </c>
      <c r="R702" s="215">
        <f>Q702*H702</f>
        <v>0</v>
      </c>
      <c r="S702" s="215">
        <v>0</v>
      </c>
      <c r="T702" s="216">
        <f>S702*H702</f>
        <v>0</v>
      </c>
      <c r="U702" s="40"/>
      <c r="V702" s="40"/>
      <c r="W702" s="40"/>
      <c r="X702" s="40"/>
      <c r="Y702" s="40"/>
      <c r="Z702" s="40"/>
      <c r="AA702" s="40"/>
      <c r="AB702" s="40"/>
      <c r="AC702" s="40"/>
      <c r="AD702" s="40"/>
      <c r="AE702" s="40"/>
      <c r="AR702" s="217" t="s">
        <v>284</v>
      </c>
      <c r="AT702" s="217" t="s">
        <v>143</v>
      </c>
      <c r="AU702" s="217" t="s">
        <v>149</v>
      </c>
      <c r="AY702" s="19" t="s">
        <v>140</v>
      </c>
      <c r="BE702" s="218">
        <f>IF(N702="základní",J702,0)</f>
        <v>0</v>
      </c>
      <c r="BF702" s="218">
        <f>IF(N702="snížená",J702,0)</f>
        <v>0</v>
      </c>
      <c r="BG702" s="218">
        <f>IF(N702="zákl. přenesená",J702,0)</f>
        <v>0</v>
      </c>
      <c r="BH702" s="218">
        <f>IF(N702="sníž. přenesená",J702,0)</f>
        <v>0</v>
      </c>
      <c r="BI702" s="218">
        <f>IF(N702="nulová",J702,0)</f>
        <v>0</v>
      </c>
      <c r="BJ702" s="19" t="s">
        <v>149</v>
      </c>
      <c r="BK702" s="218">
        <f>ROUND(I702*H702,2)</f>
        <v>0</v>
      </c>
      <c r="BL702" s="19" t="s">
        <v>284</v>
      </c>
      <c r="BM702" s="217" t="s">
        <v>1110</v>
      </c>
    </row>
    <row r="703" s="2" customFormat="1">
      <c r="A703" s="40"/>
      <c r="B703" s="41"/>
      <c r="C703" s="42"/>
      <c r="D703" s="219" t="s">
        <v>151</v>
      </c>
      <c r="E703" s="42"/>
      <c r="F703" s="220" t="s">
        <v>1111</v>
      </c>
      <c r="G703" s="42"/>
      <c r="H703" s="42"/>
      <c r="I703" s="221"/>
      <c r="J703" s="42"/>
      <c r="K703" s="42"/>
      <c r="L703" s="46"/>
      <c r="M703" s="222"/>
      <c r="N703" s="223"/>
      <c r="O703" s="86"/>
      <c r="P703" s="86"/>
      <c r="Q703" s="86"/>
      <c r="R703" s="86"/>
      <c r="S703" s="86"/>
      <c r="T703" s="87"/>
      <c r="U703" s="40"/>
      <c r="V703" s="40"/>
      <c r="W703" s="40"/>
      <c r="X703" s="40"/>
      <c r="Y703" s="40"/>
      <c r="Z703" s="40"/>
      <c r="AA703" s="40"/>
      <c r="AB703" s="40"/>
      <c r="AC703" s="40"/>
      <c r="AD703" s="40"/>
      <c r="AE703" s="40"/>
      <c r="AT703" s="19" t="s">
        <v>151</v>
      </c>
      <c r="AU703" s="19" t="s">
        <v>149</v>
      </c>
    </row>
    <row r="704" s="2" customFormat="1">
      <c r="A704" s="40"/>
      <c r="B704" s="41"/>
      <c r="C704" s="42"/>
      <c r="D704" s="224" t="s">
        <v>153</v>
      </c>
      <c r="E704" s="42"/>
      <c r="F704" s="225" t="s">
        <v>1112</v>
      </c>
      <c r="G704" s="42"/>
      <c r="H704" s="42"/>
      <c r="I704" s="221"/>
      <c r="J704" s="42"/>
      <c r="K704" s="42"/>
      <c r="L704" s="46"/>
      <c r="M704" s="222"/>
      <c r="N704" s="223"/>
      <c r="O704" s="86"/>
      <c r="P704" s="86"/>
      <c r="Q704" s="86"/>
      <c r="R704" s="86"/>
      <c r="S704" s="86"/>
      <c r="T704" s="87"/>
      <c r="U704" s="40"/>
      <c r="V704" s="40"/>
      <c r="W704" s="40"/>
      <c r="X704" s="40"/>
      <c r="Y704" s="40"/>
      <c r="Z704" s="40"/>
      <c r="AA704" s="40"/>
      <c r="AB704" s="40"/>
      <c r="AC704" s="40"/>
      <c r="AD704" s="40"/>
      <c r="AE704" s="40"/>
      <c r="AT704" s="19" t="s">
        <v>153</v>
      </c>
      <c r="AU704" s="19" t="s">
        <v>149</v>
      </c>
    </row>
    <row r="705" s="13" customFormat="1">
      <c r="A705" s="13"/>
      <c r="B705" s="226"/>
      <c r="C705" s="227"/>
      <c r="D705" s="219" t="s">
        <v>155</v>
      </c>
      <c r="E705" s="228" t="s">
        <v>19</v>
      </c>
      <c r="F705" s="229" t="s">
        <v>1113</v>
      </c>
      <c r="G705" s="227"/>
      <c r="H705" s="230">
        <v>47.539999999999999</v>
      </c>
      <c r="I705" s="231"/>
      <c r="J705" s="227"/>
      <c r="K705" s="227"/>
      <c r="L705" s="232"/>
      <c r="M705" s="233"/>
      <c r="N705" s="234"/>
      <c r="O705" s="234"/>
      <c r="P705" s="234"/>
      <c r="Q705" s="234"/>
      <c r="R705" s="234"/>
      <c r="S705" s="234"/>
      <c r="T705" s="235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36" t="s">
        <v>155</v>
      </c>
      <c r="AU705" s="236" t="s">
        <v>149</v>
      </c>
      <c r="AV705" s="13" t="s">
        <v>149</v>
      </c>
      <c r="AW705" s="13" t="s">
        <v>32</v>
      </c>
      <c r="AX705" s="13" t="s">
        <v>70</v>
      </c>
      <c r="AY705" s="236" t="s">
        <v>140</v>
      </c>
    </row>
    <row r="706" s="13" customFormat="1">
      <c r="A706" s="13"/>
      <c r="B706" s="226"/>
      <c r="C706" s="227"/>
      <c r="D706" s="219" t="s">
        <v>155</v>
      </c>
      <c r="E706" s="228" t="s">
        <v>19</v>
      </c>
      <c r="F706" s="229" t="s">
        <v>1114</v>
      </c>
      <c r="G706" s="227"/>
      <c r="H706" s="230">
        <v>5.6050000000000004</v>
      </c>
      <c r="I706" s="231"/>
      <c r="J706" s="227"/>
      <c r="K706" s="227"/>
      <c r="L706" s="232"/>
      <c r="M706" s="233"/>
      <c r="N706" s="234"/>
      <c r="O706" s="234"/>
      <c r="P706" s="234"/>
      <c r="Q706" s="234"/>
      <c r="R706" s="234"/>
      <c r="S706" s="234"/>
      <c r="T706" s="235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236" t="s">
        <v>155</v>
      </c>
      <c r="AU706" s="236" t="s">
        <v>149</v>
      </c>
      <c r="AV706" s="13" t="s">
        <v>149</v>
      </c>
      <c r="AW706" s="13" t="s">
        <v>32</v>
      </c>
      <c r="AX706" s="13" t="s">
        <v>70</v>
      </c>
      <c r="AY706" s="236" t="s">
        <v>140</v>
      </c>
    </row>
    <row r="707" s="13" customFormat="1">
      <c r="A707" s="13"/>
      <c r="B707" s="226"/>
      <c r="C707" s="227"/>
      <c r="D707" s="219" t="s">
        <v>155</v>
      </c>
      <c r="E707" s="228" t="s">
        <v>19</v>
      </c>
      <c r="F707" s="229" t="s">
        <v>1115</v>
      </c>
      <c r="G707" s="227"/>
      <c r="H707" s="230">
        <v>58.384999999999998</v>
      </c>
      <c r="I707" s="231"/>
      <c r="J707" s="227"/>
      <c r="K707" s="227"/>
      <c r="L707" s="232"/>
      <c r="M707" s="233"/>
      <c r="N707" s="234"/>
      <c r="O707" s="234"/>
      <c r="P707" s="234"/>
      <c r="Q707" s="234"/>
      <c r="R707" s="234"/>
      <c r="S707" s="234"/>
      <c r="T707" s="235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36" t="s">
        <v>155</v>
      </c>
      <c r="AU707" s="236" t="s">
        <v>149</v>
      </c>
      <c r="AV707" s="13" t="s">
        <v>149</v>
      </c>
      <c r="AW707" s="13" t="s">
        <v>32</v>
      </c>
      <c r="AX707" s="13" t="s">
        <v>70</v>
      </c>
      <c r="AY707" s="236" t="s">
        <v>140</v>
      </c>
    </row>
    <row r="708" s="13" customFormat="1">
      <c r="A708" s="13"/>
      <c r="B708" s="226"/>
      <c r="C708" s="227"/>
      <c r="D708" s="219" t="s">
        <v>155</v>
      </c>
      <c r="E708" s="228" t="s">
        <v>19</v>
      </c>
      <c r="F708" s="229" t="s">
        <v>1116</v>
      </c>
      <c r="G708" s="227"/>
      <c r="H708" s="230">
        <v>-10.140000000000001</v>
      </c>
      <c r="I708" s="231"/>
      <c r="J708" s="227"/>
      <c r="K708" s="227"/>
      <c r="L708" s="232"/>
      <c r="M708" s="233"/>
      <c r="N708" s="234"/>
      <c r="O708" s="234"/>
      <c r="P708" s="234"/>
      <c r="Q708" s="234"/>
      <c r="R708" s="234"/>
      <c r="S708" s="234"/>
      <c r="T708" s="235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T708" s="236" t="s">
        <v>155</v>
      </c>
      <c r="AU708" s="236" t="s">
        <v>149</v>
      </c>
      <c r="AV708" s="13" t="s">
        <v>149</v>
      </c>
      <c r="AW708" s="13" t="s">
        <v>32</v>
      </c>
      <c r="AX708" s="13" t="s">
        <v>70</v>
      </c>
      <c r="AY708" s="236" t="s">
        <v>140</v>
      </c>
    </row>
    <row r="709" s="13" customFormat="1">
      <c r="A709" s="13"/>
      <c r="B709" s="226"/>
      <c r="C709" s="227"/>
      <c r="D709" s="219" t="s">
        <v>155</v>
      </c>
      <c r="E709" s="228" t="s">
        <v>19</v>
      </c>
      <c r="F709" s="229" t="s">
        <v>1117</v>
      </c>
      <c r="G709" s="227"/>
      <c r="H709" s="230">
        <v>15.85</v>
      </c>
      <c r="I709" s="231"/>
      <c r="J709" s="227"/>
      <c r="K709" s="227"/>
      <c r="L709" s="232"/>
      <c r="M709" s="233"/>
      <c r="N709" s="234"/>
      <c r="O709" s="234"/>
      <c r="P709" s="234"/>
      <c r="Q709" s="234"/>
      <c r="R709" s="234"/>
      <c r="S709" s="234"/>
      <c r="T709" s="235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236" t="s">
        <v>155</v>
      </c>
      <c r="AU709" s="236" t="s">
        <v>149</v>
      </c>
      <c r="AV709" s="13" t="s">
        <v>149</v>
      </c>
      <c r="AW709" s="13" t="s">
        <v>32</v>
      </c>
      <c r="AX709" s="13" t="s">
        <v>70</v>
      </c>
      <c r="AY709" s="236" t="s">
        <v>140</v>
      </c>
    </row>
    <row r="710" s="13" customFormat="1">
      <c r="A710" s="13"/>
      <c r="B710" s="226"/>
      <c r="C710" s="227"/>
      <c r="D710" s="219" t="s">
        <v>155</v>
      </c>
      <c r="E710" s="228" t="s">
        <v>19</v>
      </c>
      <c r="F710" s="229" t="s">
        <v>1118</v>
      </c>
      <c r="G710" s="227"/>
      <c r="H710" s="230">
        <v>72.920000000000002</v>
      </c>
      <c r="I710" s="231"/>
      <c r="J710" s="227"/>
      <c r="K710" s="227"/>
      <c r="L710" s="232"/>
      <c r="M710" s="233"/>
      <c r="N710" s="234"/>
      <c r="O710" s="234"/>
      <c r="P710" s="234"/>
      <c r="Q710" s="234"/>
      <c r="R710" s="234"/>
      <c r="S710" s="234"/>
      <c r="T710" s="235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36" t="s">
        <v>155</v>
      </c>
      <c r="AU710" s="236" t="s">
        <v>149</v>
      </c>
      <c r="AV710" s="13" t="s">
        <v>149</v>
      </c>
      <c r="AW710" s="13" t="s">
        <v>32</v>
      </c>
      <c r="AX710" s="13" t="s">
        <v>70</v>
      </c>
      <c r="AY710" s="236" t="s">
        <v>140</v>
      </c>
    </row>
    <row r="711" s="13" customFormat="1">
      <c r="A711" s="13"/>
      <c r="B711" s="226"/>
      <c r="C711" s="227"/>
      <c r="D711" s="219" t="s">
        <v>155</v>
      </c>
      <c r="E711" s="228" t="s">
        <v>19</v>
      </c>
      <c r="F711" s="229" t="s">
        <v>1119</v>
      </c>
      <c r="G711" s="227"/>
      <c r="H711" s="230">
        <v>10.74</v>
      </c>
      <c r="I711" s="231"/>
      <c r="J711" s="227"/>
      <c r="K711" s="227"/>
      <c r="L711" s="232"/>
      <c r="M711" s="233"/>
      <c r="N711" s="234"/>
      <c r="O711" s="234"/>
      <c r="P711" s="234"/>
      <c r="Q711" s="234"/>
      <c r="R711" s="234"/>
      <c r="S711" s="234"/>
      <c r="T711" s="235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T711" s="236" t="s">
        <v>155</v>
      </c>
      <c r="AU711" s="236" t="s">
        <v>149</v>
      </c>
      <c r="AV711" s="13" t="s">
        <v>149</v>
      </c>
      <c r="AW711" s="13" t="s">
        <v>32</v>
      </c>
      <c r="AX711" s="13" t="s">
        <v>70</v>
      </c>
      <c r="AY711" s="236" t="s">
        <v>140</v>
      </c>
    </row>
    <row r="712" s="13" customFormat="1">
      <c r="A712" s="13"/>
      <c r="B712" s="226"/>
      <c r="C712" s="227"/>
      <c r="D712" s="219" t="s">
        <v>155</v>
      </c>
      <c r="E712" s="228" t="s">
        <v>19</v>
      </c>
      <c r="F712" s="229" t="s">
        <v>1120</v>
      </c>
      <c r="G712" s="227"/>
      <c r="H712" s="230">
        <v>57.25</v>
      </c>
      <c r="I712" s="231"/>
      <c r="J712" s="227"/>
      <c r="K712" s="227"/>
      <c r="L712" s="232"/>
      <c r="M712" s="233"/>
      <c r="N712" s="234"/>
      <c r="O712" s="234"/>
      <c r="P712" s="234"/>
      <c r="Q712" s="234"/>
      <c r="R712" s="234"/>
      <c r="S712" s="234"/>
      <c r="T712" s="235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236" t="s">
        <v>155</v>
      </c>
      <c r="AU712" s="236" t="s">
        <v>149</v>
      </c>
      <c r="AV712" s="13" t="s">
        <v>149</v>
      </c>
      <c r="AW712" s="13" t="s">
        <v>32</v>
      </c>
      <c r="AX712" s="13" t="s">
        <v>70</v>
      </c>
      <c r="AY712" s="236" t="s">
        <v>140</v>
      </c>
    </row>
    <row r="713" s="13" customFormat="1">
      <c r="A713" s="13"/>
      <c r="B713" s="226"/>
      <c r="C713" s="227"/>
      <c r="D713" s="219" t="s">
        <v>155</v>
      </c>
      <c r="E713" s="228" t="s">
        <v>19</v>
      </c>
      <c r="F713" s="229" t="s">
        <v>1121</v>
      </c>
      <c r="G713" s="227"/>
      <c r="H713" s="230">
        <v>42.049999999999997</v>
      </c>
      <c r="I713" s="231"/>
      <c r="J713" s="227"/>
      <c r="K713" s="227"/>
      <c r="L713" s="232"/>
      <c r="M713" s="233"/>
      <c r="N713" s="234"/>
      <c r="O713" s="234"/>
      <c r="P713" s="234"/>
      <c r="Q713" s="234"/>
      <c r="R713" s="234"/>
      <c r="S713" s="234"/>
      <c r="T713" s="235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T713" s="236" t="s">
        <v>155</v>
      </c>
      <c r="AU713" s="236" t="s">
        <v>149</v>
      </c>
      <c r="AV713" s="13" t="s">
        <v>149</v>
      </c>
      <c r="AW713" s="13" t="s">
        <v>32</v>
      </c>
      <c r="AX713" s="13" t="s">
        <v>70</v>
      </c>
      <c r="AY713" s="236" t="s">
        <v>140</v>
      </c>
    </row>
    <row r="714" s="14" customFormat="1">
      <c r="A714" s="14"/>
      <c r="B714" s="237"/>
      <c r="C714" s="238"/>
      <c r="D714" s="219" t="s">
        <v>155</v>
      </c>
      <c r="E714" s="239" t="s">
        <v>19</v>
      </c>
      <c r="F714" s="240" t="s">
        <v>172</v>
      </c>
      <c r="G714" s="238"/>
      <c r="H714" s="241">
        <v>300.19999999999999</v>
      </c>
      <c r="I714" s="242"/>
      <c r="J714" s="238"/>
      <c r="K714" s="238"/>
      <c r="L714" s="243"/>
      <c r="M714" s="244"/>
      <c r="N714" s="245"/>
      <c r="O714" s="245"/>
      <c r="P714" s="245"/>
      <c r="Q714" s="245"/>
      <c r="R714" s="245"/>
      <c r="S714" s="245"/>
      <c r="T714" s="246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247" t="s">
        <v>155</v>
      </c>
      <c r="AU714" s="247" t="s">
        <v>149</v>
      </c>
      <c r="AV714" s="14" t="s">
        <v>148</v>
      </c>
      <c r="AW714" s="14" t="s">
        <v>32</v>
      </c>
      <c r="AX714" s="14" t="s">
        <v>78</v>
      </c>
      <c r="AY714" s="247" t="s">
        <v>140</v>
      </c>
    </row>
    <row r="715" s="2" customFormat="1" ht="16.5" customHeight="1">
      <c r="A715" s="40"/>
      <c r="B715" s="41"/>
      <c r="C715" s="206" t="s">
        <v>1122</v>
      </c>
      <c r="D715" s="206" t="s">
        <v>143</v>
      </c>
      <c r="E715" s="207" t="s">
        <v>1123</v>
      </c>
      <c r="F715" s="208" t="s">
        <v>1124</v>
      </c>
      <c r="G715" s="209" t="s">
        <v>146</v>
      </c>
      <c r="H715" s="210">
        <v>300.19999999999999</v>
      </c>
      <c r="I715" s="211"/>
      <c r="J715" s="212">
        <f>ROUND(I715*H715,2)</f>
        <v>0</v>
      </c>
      <c r="K715" s="208" t="s">
        <v>147</v>
      </c>
      <c r="L715" s="46"/>
      <c r="M715" s="213" t="s">
        <v>19</v>
      </c>
      <c r="N715" s="214" t="s">
        <v>42</v>
      </c>
      <c r="O715" s="86"/>
      <c r="P715" s="215">
        <f>O715*H715</f>
        <v>0</v>
      </c>
      <c r="Q715" s="215">
        <v>0.001</v>
      </c>
      <c r="R715" s="215">
        <f>Q715*H715</f>
        <v>0.30020000000000002</v>
      </c>
      <c r="S715" s="215">
        <v>0.00031</v>
      </c>
      <c r="T715" s="216">
        <f>S715*H715</f>
        <v>0.093061999999999992</v>
      </c>
      <c r="U715" s="40"/>
      <c r="V715" s="40"/>
      <c r="W715" s="40"/>
      <c r="X715" s="40"/>
      <c r="Y715" s="40"/>
      <c r="Z715" s="40"/>
      <c r="AA715" s="40"/>
      <c r="AB715" s="40"/>
      <c r="AC715" s="40"/>
      <c r="AD715" s="40"/>
      <c r="AE715" s="40"/>
      <c r="AR715" s="217" t="s">
        <v>284</v>
      </c>
      <c r="AT715" s="217" t="s">
        <v>143</v>
      </c>
      <c r="AU715" s="217" t="s">
        <v>149</v>
      </c>
      <c r="AY715" s="19" t="s">
        <v>140</v>
      </c>
      <c r="BE715" s="218">
        <f>IF(N715="základní",J715,0)</f>
        <v>0</v>
      </c>
      <c r="BF715" s="218">
        <f>IF(N715="snížená",J715,0)</f>
        <v>0</v>
      </c>
      <c r="BG715" s="218">
        <f>IF(N715="zákl. přenesená",J715,0)</f>
        <v>0</v>
      </c>
      <c r="BH715" s="218">
        <f>IF(N715="sníž. přenesená",J715,0)</f>
        <v>0</v>
      </c>
      <c r="BI715" s="218">
        <f>IF(N715="nulová",J715,0)</f>
        <v>0</v>
      </c>
      <c r="BJ715" s="19" t="s">
        <v>149</v>
      </c>
      <c r="BK715" s="218">
        <f>ROUND(I715*H715,2)</f>
        <v>0</v>
      </c>
      <c r="BL715" s="19" t="s">
        <v>284</v>
      </c>
      <c r="BM715" s="217" t="s">
        <v>1125</v>
      </c>
    </row>
    <row r="716" s="2" customFormat="1">
      <c r="A716" s="40"/>
      <c r="B716" s="41"/>
      <c r="C716" s="42"/>
      <c r="D716" s="219" t="s">
        <v>151</v>
      </c>
      <c r="E716" s="42"/>
      <c r="F716" s="220" t="s">
        <v>1126</v>
      </c>
      <c r="G716" s="42"/>
      <c r="H716" s="42"/>
      <c r="I716" s="221"/>
      <c r="J716" s="42"/>
      <c r="K716" s="42"/>
      <c r="L716" s="46"/>
      <c r="M716" s="222"/>
      <c r="N716" s="223"/>
      <c r="O716" s="86"/>
      <c r="P716" s="86"/>
      <c r="Q716" s="86"/>
      <c r="R716" s="86"/>
      <c r="S716" s="86"/>
      <c r="T716" s="87"/>
      <c r="U716" s="40"/>
      <c r="V716" s="40"/>
      <c r="W716" s="40"/>
      <c r="X716" s="40"/>
      <c r="Y716" s="40"/>
      <c r="Z716" s="40"/>
      <c r="AA716" s="40"/>
      <c r="AB716" s="40"/>
      <c r="AC716" s="40"/>
      <c r="AD716" s="40"/>
      <c r="AE716" s="40"/>
      <c r="AT716" s="19" t="s">
        <v>151</v>
      </c>
      <c r="AU716" s="19" t="s">
        <v>149</v>
      </c>
    </row>
    <row r="717" s="2" customFormat="1">
      <c r="A717" s="40"/>
      <c r="B717" s="41"/>
      <c r="C717" s="42"/>
      <c r="D717" s="224" t="s">
        <v>153</v>
      </c>
      <c r="E717" s="42"/>
      <c r="F717" s="225" t="s">
        <v>1127</v>
      </c>
      <c r="G717" s="42"/>
      <c r="H717" s="42"/>
      <c r="I717" s="221"/>
      <c r="J717" s="42"/>
      <c r="K717" s="42"/>
      <c r="L717" s="46"/>
      <c r="M717" s="222"/>
      <c r="N717" s="223"/>
      <c r="O717" s="86"/>
      <c r="P717" s="86"/>
      <c r="Q717" s="86"/>
      <c r="R717" s="86"/>
      <c r="S717" s="86"/>
      <c r="T717" s="87"/>
      <c r="U717" s="40"/>
      <c r="V717" s="40"/>
      <c r="W717" s="40"/>
      <c r="X717" s="40"/>
      <c r="Y717" s="40"/>
      <c r="Z717" s="40"/>
      <c r="AA717" s="40"/>
      <c r="AB717" s="40"/>
      <c r="AC717" s="40"/>
      <c r="AD717" s="40"/>
      <c r="AE717" s="40"/>
      <c r="AT717" s="19" t="s">
        <v>153</v>
      </c>
      <c r="AU717" s="19" t="s">
        <v>149</v>
      </c>
    </row>
    <row r="718" s="13" customFormat="1">
      <c r="A718" s="13"/>
      <c r="B718" s="226"/>
      <c r="C718" s="227"/>
      <c r="D718" s="219" t="s">
        <v>155</v>
      </c>
      <c r="E718" s="228" t="s">
        <v>19</v>
      </c>
      <c r="F718" s="229" t="s">
        <v>1113</v>
      </c>
      <c r="G718" s="227"/>
      <c r="H718" s="230">
        <v>47.539999999999999</v>
      </c>
      <c r="I718" s="231"/>
      <c r="J718" s="227"/>
      <c r="K718" s="227"/>
      <c r="L718" s="232"/>
      <c r="M718" s="233"/>
      <c r="N718" s="234"/>
      <c r="O718" s="234"/>
      <c r="P718" s="234"/>
      <c r="Q718" s="234"/>
      <c r="R718" s="234"/>
      <c r="S718" s="234"/>
      <c r="T718" s="235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236" t="s">
        <v>155</v>
      </c>
      <c r="AU718" s="236" t="s">
        <v>149</v>
      </c>
      <c r="AV718" s="13" t="s">
        <v>149</v>
      </c>
      <c r="AW718" s="13" t="s">
        <v>32</v>
      </c>
      <c r="AX718" s="13" t="s">
        <v>70</v>
      </c>
      <c r="AY718" s="236" t="s">
        <v>140</v>
      </c>
    </row>
    <row r="719" s="13" customFormat="1">
      <c r="A719" s="13"/>
      <c r="B719" s="226"/>
      <c r="C719" s="227"/>
      <c r="D719" s="219" t="s">
        <v>155</v>
      </c>
      <c r="E719" s="228" t="s">
        <v>19</v>
      </c>
      <c r="F719" s="229" t="s">
        <v>1114</v>
      </c>
      <c r="G719" s="227"/>
      <c r="H719" s="230">
        <v>5.6050000000000004</v>
      </c>
      <c r="I719" s="231"/>
      <c r="J719" s="227"/>
      <c r="K719" s="227"/>
      <c r="L719" s="232"/>
      <c r="M719" s="233"/>
      <c r="N719" s="234"/>
      <c r="O719" s="234"/>
      <c r="P719" s="234"/>
      <c r="Q719" s="234"/>
      <c r="R719" s="234"/>
      <c r="S719" s="234"/>
      <c r="T719" s="235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236" t="s">
        <v>155</v>
      </c>
      <c r="AU719" s="236" t="s">
        <v>149</v>
      </c>
      <c r="AV719" s="13" t="s">
        <v>149</v>
      </c>
      <c r="AW719" s="13" t="s">
        <v>32</v>
      </c>
      <c r="AX719" s="13" t="s">
        <v>70</v>
      </c>
      <c r="AY719" s="236" t="s">
        <v>140</v>
      </c>
    </row>
    <row r="720" s="13" customFormat="1">
      <c r="A720" s="13"/>
      <c r="B720" s="226"/>
      <c r="C720" s="227"/>
      <c r="D720" s="219" t="s">
        <v>155</v>
      </c>
      <c r="E720" s="228" t="s">
        <v>19</v>
      </c>
      <c r="F720" s="229" t="s">
        <v>1115</v>
      </c>
      <c r="G720" s="227"/>
      <c r="H720" s="230">
        <v>58.384999999999998</v>
      </c>
      <c r="I720" s="231"/>
      <c r="J720" s="227"/>
      <c r="K720" s="227"/>
      <c r="L720" s="232"/>
      <c r="M720" s="233"/>
      <c r="N720" s="234"/>
      <c r="O720" s="234"/>
      <c r="P720" s="234"/>
      <c r="Q720" s="234"/>
      <c r="R720" s="234"/>
      <c r="S720" s="234"/>
      <c r="T720" s="235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236" t="s">
        <v>155</v>
      </c>
      <c r="AU720" s="236" t="s">
        <v>149</v>
      </c>
      <c r="AV720" s="13" t="s">
        <v>149</v>
      </c>
      <c r="AW720" s="13" t="s">
        <v>32</v>
      </c>
      <c r="AX720" s="13" t="s">
        <v>70</v>
      </c>
      <c r="AY720" s="236" t="s">
        <v>140</v>
      </c>
    </row>
    <row r="721" s="13" customFormat="1">
      <c r="A721" s="13"/>
      <c r="B721" s="226"/>
      <c r="C721" s="227"/>
      <c r="D721" s="219" t="s">
        <v>155</v>
      </c>
      <c r="E721" s="228" t="s">
        <v>19</v>
      </c>
      <c r="F721" s="229" t="s">
        <v>1116</v>
      </c>
      <c r="G721" s="227"/>
      <c r="H721" s="230">
        <v>-10.140000000000001</v>
      </c>
      <c r="I721" s="231"/>
      <c r="J721" s="227"/>
      <c r="K721" s="227"/>
      <c r="L721" s="232"/>
      <c r="M721" s="233"/>
      <c r="N721" s="234"/>
      <c r="O721" s="234"/>
      <c r="P721" s="234"/>
      <c r="Q721" s="234"/>
      <c r="R721" s="234"/>
      <c r="S721" s="234"/>
      <c r="T721" s="235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T721" s="236" t="s">
        <v>155</v>
      </c>
      <c r="AU721" s="236" t="s">
        <v>149</v>
      </c>
      <c r="AV721" s="13" t="s">
        <v>149</v>
      </c>
      <c r="AW721" s="13" t="s">
        <v>32</v>
      </c>
      <c r="AX721" s="13" t="s">
        <v>70</v>
      </c>
      <c r="AY721" s="236" t="s">
        <v>140</v>
      </c>
    </row>
    <row r="722" s="13" customFormat="1">
      <c r="A722" s="13"/>
      <c r="B722" s="226"/>
      <c r="C722" s="227"/>
      <c r="D722" s="219" t="s">
        <v>155</v>
      </c>
      <c r="E722" s="228" t="s">
        <v>19</v>
      </c>
      <c r="F722" s="229" t="s">
        <v>1117</v>
      </c>
      <c r="G722" s="227"/>
      <c r="H722" s="230">
        <v>15.85</v>
      </c>
      <c r="I722" s="231"/>
      <c r="J722" s="227"/>
      <c r="K722" s="227"/>
      <c r="L722" s="232"/>
      <c r="M722" s="233"/>
      <c r="N722" s="234"/>
      <c r="O722" s="234"/>
      <c r="P722" s="234"/>
      <c r="Q722" s="234"/>
      <c r="R722" s="234"/>
      <c r="S722" s="234"/>
      <c r="T722" s="235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T722" s="236" t="s">
        <v>155</v>
      </c>
      <c r="AU722" s="236" t="s">
        <v>149</v>
      </c>
      <c r="AV722" s="13" t="s">
        <v>149</v>
      </c>
      <c r="AW722" s="13" t="s">
        <v>32</v>
      </c>
      <c r="AX722" s="13" t="s">
        <v>70</v>
      </c>
      <c r="AY722" s="236" t="s">
        <v>140</v>
      </c>
    </row>
    <row r="723" s="13" customFormat="1">
      <c r="A723" s="13"/>
      <c r="B723" s="226"/>
      <c r="C723" s="227"/>
      <c r="D723" s="219" t="s">
        <v>155</v>
      </c>
      <c r="E723" s="228" t="s">
        <v>19</v>
      </c>
      <c r="F723" s="229" t="s">
        <v>1118</v>
      </c>
      <c r="G723" s="227"/>
      <c r="H723" s="230">
        <v>72.920000000000002</v>
      </c>
      <c r="I723" s="231"/>
      <c r="J723" s="227"/>
      <c r="K723" s="227"/>
      <c r="L723" s="232"/>
      <c r="M723" s="233"/>
      <c r="N723" s="234"/>
      <c r="O723" s="234"/>
      <c r="P723" s="234"/>
      <c r="Q723" s="234"/>
      <c r="R723" s="234"/>
      <c r="S723" s="234"/>
      <c r="T723" s="235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36" t="s">
        <v>155</v>
      </c>
      <c r="AU723" s="236" t="s">
        <v>149</v>
      </c>
      <c r="AV723" s="13" t="s">
        <v>149</v>
      </c>
      <c r="AW723" s="13" t="s">
        <v>32</v>
      </c>
      <c r="AX723" s="13" t="s">
        <v>70</v>
      </c>
      <c r="AY723" s="236" t="s">
        <v>140</v>
      </c>
    </row>
    <row r="724" s="13" customFormat="1">
      <c r="A724" s="13"/>
      <c r="B724" s="226"/>
      <c r="C724" s="227"/>
      <c r="D724" s="219" t="s">
        <v>155</v>
      </c>
      <c r="E724" s="228" t="s">
        <v>19</v>
      </c>
      <c r="F724" s="229" t="s">
        <v>1119</v>
      </c>
      <c r="G724" s="227"/>
      <c r="H724" s="230">
        <v>10.74</v>
      </c>
      <c r="I724" s="231"/>
      <c r="J724" s="227"/>
      <c r="K724" s="227"/>
      <c r="L724" s="232"/>
      <c r="M724" s="233"/>
      <c r="N724" s="234"/>
      <c r="O724" s="234"/>
      <c r="P724" s="234"/>
      <c r="Q724" s="234"/>
      <c r="R724" s="234"/>
      <c r="S724" s="234"/>
      <c r="T724" s="235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236" t="s">
        <v>155</v>
      </c>
      <c r="AU724" s="236" t="s">
        <v>149</v>
      </c>
      <c r="AV724" s="13" t="s">
        <v>149</v>
      </c>
      <c r="AW724" s="13" t="s">
        <v>32</v>
      </c>
      <c r="AX724" s="13" t="s">
        <v>70</v>
      </c>
      <c r="AY724" s="236" t="s">
        <v>140</v>
      </c>
    </row>
    <row r="725" s="13" customFormat="1">
      <c r="A725" s="13"/>
      <c r="B725" s="226"/>
      <c r="C725" s="227"/>
      <c r="D725" s="219" t="s">
        <v>155</v>
      </c>
      <c r="E725" s="228" t="s">
        <v>19</v>
      </c>
      <c r="F725" s="229" t="s">
        <v>1120</v>
      </c>
      <c r="G725" s="227"/>
      <c r="H725" s="230">
        <v>57.25</v>
      </c>
      <c r="I725" s="231"/>
      <c r="J725" s="227"/>
      <c r="K725" s="227"/>
      <c r="L725" s="232"/>
      <c r="M725" s="233"/>
      <c r="N725" s="234"/>
      <c r="O725" s="234"/>
      <c r="P725" s="234"/>
      <c r="Q725" s="234"/>
      <c r="R725" s="234"/>
      <c r="S725" s="234"/>
      <c r="T725" s="235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236" t="s">
        <v>155</v>
      </c>
      <c r="AU725" s="236" t="s">
        <v>149</v>
      </c>
      <c r="AV725" s="13" t="s">
        <v>149</v>
      </c>
      <c r="AW725" s="13" t="s">
        <v>32</v>
      </c>
      <c r="AX725" s="13" t="s">
        <v>70</v>
      </c>
      <c r="AY725" s="236" t="s">
        <v>140</v>
      </c>
    </row>
    <row r="726" s="13" customFormat="1">
      <c r="A726" s="13"/>
      <c r="B726" s="226"/>
      <c r="C726" s="227"/>
      <c r="D726" s="219" t="s">
        <v>155</v>
      </c>
      <c r="E726" s="228" t="s">
        <v>19</v>
      </c>
      <c r="F726" s="229" t="s">
        <v>1121</v>
      </c>
      <c r="G726" s="227"/>
      <c r="H726" s="230">
        <v>42.049999999999997</v>
      </c>
      <c r="I726" s="231"/>
      <c r="J726" s="227"/>
      <c r="K726" s="227"/>
      <c r="L726" s="232"/>
      <c r="M726" s="233"/>
      <c r="N726" s="234"/>
      <c r="O726" s="234"/>
      <c r="P726" s="234"/>
      <c r="Q726" s="234"/>
      <c r="R726" s="234"/>
      <c r="S726" s="234"/>
      <c r="T726" s="235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36" t="s">
        <v>155</v>
      </c>
      <c r="AU726" s="236" t="s">
        <v>149</v>
      </c>
      <c r="AV726" s="13" t="s">
        <v>149</v>
      </c>
      <c r="AW726" s="13" t="s">
        <v>32</v>
      </c>
      <c r="AX726" s="13" t="s">
        <v>70</v>
      </c>
      <c r="AY726" s="236" t="s">
        <v>140</v>
      </c>
    </row>
    <row r="727" s="14" customFormat="1">
      <c r="A727" s="14"/>
      <c r="B727" s="237"/>
      <c r="C727" s="238"/>
      <c r="D727" s="219" t="s">
        <v>155</v>
      </c>
      <c r="E727" s="239" t="s">
        <v>19</v>
      </c>
      <c r="F727" s="240" t="s">
        <v>172</v>
      </c>
      <c r="G727" s="238"/>
      <c r="H727" s="241">
        <v>300.19999999999999</v>
      </c>
      <c r="I727" s="242"/>
      <c r="J727" s="238"/>
      <c r="K727" s="238"/>
      <c r="L727" s="243"/>
      <c r="M727" s="244"/>
      <c r="N727" s="245"/>
      <c r="O727" s="245"/>
      <c r="P727" s="245"/>
      <c r="Q727" s="245"/>
      <c r="R727" s="245"/>
      <c r="S727" s="245"/>
      <c r="T727" s="246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47" t="s">
        <v>155</v>
      </c>
      <c r="AU727" s="247" t="s">
        <v>149</v>
      </c>
      <c r="AV727" s="14" t="s">
        <v>148</v>
      </c>
      <c r="AW727" s="14" t="s">
        <v>32</v>
      </c>
      <c r="AX727" s="14" t="s">
        <v>78</v>
      </c>
      <c r="AY727" s="247" t="s">
        <v>140</v>
      </c>
    </row>
    <row r="728" s="2" customFormat="1" ht="16.5" customHeight="1">
      <c r="A728" s="40"/>
      <c r="B728" s="41"/>
      <c r="C728" s="206" t="s">
        <v>1128</v>
      </c>
      <c r="D728" s="206" t="s">
        <v>143</v>
      </c>
      <c r="E728" s="207" t="s">
        <v>1129</v>
      </c>
      <c r="F728" s="208" t="s">
        <v>1130</v>
      </c>
      <c r="G728" s="209" t="s">
        <v>209</v>
      </c>
      <c r="H728" s="210">
        <v>5</v>
      </c>
      <c r="I728" s="211"/>
      <c r="J728" s="212">
        <f>ROUND(I728*H728,2)</f>
        <v>0</v>
      </c>
      <c r="K728" s="208" t="s">
        <v>147</v>
      </c>
      <c r="L728" s="46"/>
      <c r="M728" s="213" t="s">
        <v>19</v>
      </c>
      <c r="N728" s="214" t="s">
        <v>42</v>
      </c>
      <c r="O728" s="86"/>
      <c r="P728" s="215">
        <f>O728*H728</f>
        <v>0</v>
      </c>
      <c r="Q728" s="215">
        <v>4.0000000000000003E-05</v>
      </c>
      <c r="R728" s="215">
        <f>Q728*H728</f>
        <v>0.00020000000000000001</v>
      </c>
      <c r="S728" s="215">
        <v>0</v>
      </c>
      <c r="T728" s="216">
        <f>S728*H728</f>
        <v>0</v>
      </c>
      <c r="U728" s="40"/>
      <c r="V728" s="40"/>
      <c r="W728" s="40"/>
      <c r="X728" s="40"/>
      <c r="Y728" s="40"/>
      <c r="Z728" s="40"/>
      <c r="AA728" s="40"/>
      <c r="AB728" s="40"/>
      <c r="AC728" s="40"/>
      <c r="AD728" s="40"/>
      <c r="AE728" s="40"/>
      <c r="AR728" s="217" t="s">
        <v>284</v>
      </c>
      <c r="AT728" s="217" t="s">
        <v>143</v>
      </c>
      <c r="AU728" s="217" t="s">
        <v>149</v>
      </c>
      <c r="AY728" s="19" t="s">
        <v>140</v>
      </c>
      <c r="BE728" s="218">
        <f>IF(N728="základní",J728,0)</f>
        <v>0</v>
      </c>
      <c r="BF728" s="218">
        <f>IF(N728="snížená",J728,0)</f>
        <v>0</v>
      </c>
      <c r="BG728" s="218">
        <f>IF(N728="zákl. přenesená",J728,0)</f>
        <v>0</v>
      </c>
      <c r="BH728" s="218">
        <f>IF(N728="sníž. přenesená",J728,0)</f>
        <v>0</v>
      </c>
      <c r="BI728" s="218">
        <f>IF(N728="nulová",J728,0)</f>
        <v>0</v>
      </c>
      <c r="BJ728" s="19" t="s">
        <v>149</v>
      </c>
      <c r="BK728" s="218">
        <f>ROUND(I728*H728,2)</f>
        <v>0</v>
      </c>
      <c r="BL728" s="19" t="s">
        <v>284</v>
      </c>
      <c r="BM728" s="217" t="s">
        <v>1131</v>
      </c>
    </row>
    <row r="729" s="2" customFormat="1">
      <c r="A729" s="40"/>
      <c r="B729" s="41"/>
      <c r="C729" s="42"/>
      <c r="D729" s="219" t="s">
        <v>151</v>
      </c>
      <c r="E729" s="42"/>
      <c r="F729" s="220" t="s">
        <v>1132</v>
      </c>
      <c r="G729" s="42"/>
      <c r="H729" s="42"/>
      <c r="I729" s="221"/>
      <c r="J729" s="42"/>
      <c r="K729" s="42"/>
      <c r="L729" s="46"/>
      <c r="M729" s="222"/>
      <c r="N729" s="223"/>
      <c r="O729" s="86"/>
      <c r="P729" s="86"/>
      <c r="Q729" s="86"/>
      <c r="R729" s="86"/>
      <c r="S729" s="86"/>
      <c r="T729" s="87"/>
      <c r="U729" s="40"/>
      <c r="V729" s="40"/>
      <c r="W729" s="40"/>
      <c r="X729" s="40"/>
      <c r="Y729" s="40"/>
      <c r="Z729" s="40"/>
      <c r="AA729" s="40"/>
      <c r="AB729" s="40"/>
      <c r="AC729" s="40"/>
      <c r="AD729" s="40"/>
      <c r="AE729" s="40"/>
      <c r="AT729" s="19" t="s">
        <v>151</v>
      </c>
      <c r="AU729" s="19" t="s">
        <v>149</v>
      </c>
    </row>
    <row r="730" s="2" customFormat="1">
      <c r="A730" s="40"/>
      <c r="B730" s="41"/>
      <c r="C730" s="42"/>
      <c r="D730" s="224" t="s">
        <v>153</v>
      </c>
      <c r="E730" s="42"/>
      <c r="F730" s="225" t="s">
        <v>1133</v>
      </c>
      <c r="G730" s="42"/>
      <c r="H730" s="42"/>
      <c r="I730" s="221"/>
      <c r="J730" s="42"/>
      <c r="K730" s="42"/>
      <c r="L730" s="46"/>
      <c r="M730" s="222"/>
      <c r="N730" s="223"/>
      <c r="O730" s="86"/>
      <c r="P730" s="86"/>
      <c r="Q730" s="86"/>
      <c r="R730" s="86"/>
      <c r="S730" s="86"/>
      <c r="T730" s="87"/>
      <c r="U730" s="40"/>
      <c r="V730" s="40"/>
      <c r="W730" s="40"/>
      <c r="X730" s="40"/>
      <c r="Y730" s="40"/>
      <c r="Z730" s="40"/>
      <c r="AA730" s="40"/>
      <c r="AB730" s="40"/>
      <c r="AC730" s="40"/>
      <c r="AD730" s="40"/>
      <c r="AE730" s="40"/>
      <c r="AT730" s="19" t="s">
        <v>153</v>
      </c>
      <c r="AU730" s="19" t="s">
        <v>149</v>
      </c>
    </row>
    <row r="731" s="13" customFormat="1">
      <c r="A731" s="13"/>
      <c r="B731" s="226"/>
      <c r="C731" s="227"/>
      <c r="D731" s="219" t="s">
        <v>155</v>
      </c>
      <c r="E731" s="228" t="s">
        <v>19</v>
      </c>
      <c r="F731" s="229" t="s">
        <v>1134</v>
      </c>
      <c r="G731" s="227"/>
      <c r="H731" s="230">
        <v>5</v>
      </c>
      <c r="I731" s="231"/>
      <c r="J731" s="227"/>
      <c r="K731" s="227"/>
      <c r="L731" s="232"/>
      <c r="M731" s="233"/>
      <c r="N731" s="234"/>
      <c r="O731" s="234"/>
      <c r="P731" s="234"/>
      <c r="Q731" s="234"/>
      <c r="R731" s="234"/>
      <c r="S731" s="234"/>
      <c r="T731" s="235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T731" s="236" t="s">
        <v>155</v>
      </c>
      <c r="AU731" s="236" t="s">
        <v>149</v>
      </c>
      <c r="AV731" s="13" t="s">
        <v>149</v>
      </c>
      <c r="AW731" s="13" t="s">
        <v>32</v>
      </c>
      <c r="AX731" s="13" t="s">
        <v>78</v>
      </c>
      <c r="AY731" s="236" t="s">
        <v>140</v>
      </c>
    </row>
    <row r="732" s="2" customFormat="1" ht="16.5" customHeight="1">
      <c r="A732" s="40"/>
      <c r="B732" s="41"/>
      <c r="C732" s="248" t="s">
        <v>1135</v>
      </c>
      <c r="D732" s="248" t="s">
        <v>215</v>
      </c>
      <c r="E732" s="249" t="s">
        <v>1136</v>
      </c>
      <c r="F732" s="250" t="s">
        <v>1137</v>
      </c>
      <c r="G732" s="251" t="s">
        <v>353</v>
      </c>
      <c r="H732" s="252">
        <v>0.5</v>
      </c>
      <c r="I732" s="253"/>
      <c r="J732" s="254">
        <f>ROUND(I732*H732,2)</f>
        <v>0</v>
      </c>
      <c r="K732" s="250" t="s">
        <v>147</v>
      </c>
      <c r="L732" s="255"/>
      <c r="M732" s="256" t="s">
        <v>19</v>
      </c>
      <c r="N732" s="257" t="s">
        <v>42</v>
      </c>
      <c r="O732" s="86"/>
      <c r="P732" s="215">
        <f>O732*H732</f>
        <v>0</v>
      </c>
      <c r="Q732" s="215">
        <v>0.001</v>
      </c>
      <c r="R732" s="215">
        <f>Q732*H732</f>
        <v>0.00050000000000000001</v>
      </c>
      <c r="S732" s="215">
        <v>0</v>
      </c>
      <c r="T732" s="216">
        <f>S732*H732</f>
        <v>0</v>
      </c>
      <c r="U732" s="40"/>
      <c r="V732" s="40"/>
      <c r="W732" s="40"/>
      <c r="X732" s="40"/>
      <c r="Y732" s="40"/>
      <c r="Z732" s="40"/>
      <c r="AA732" s="40"/>
      <c r="AB732" s="40"/>
      <c r="AC732" s="40"/>
      <c r="AD732" s="40"/>
      <c r="AE732" s="40"/>
      <c r="AR732" s="217" t="s">
        <v>354</v>
      </c>
      <c r="AT732" s="217" t="s">
        <v>215</v>
      </c>
      <c r="AU732" s="217" t="s">
        <v>149</v>
      </c>
      <c r="AY732" s="19" t="s">
        <v>140</v>
      </c>
      <c r="BE732" s="218">
        <f>IF(N732="základní",J732,0)</f>
        <v>0</v>
      </c>
      <c r="BF732" s="218">
        <f>IF(N732="snížená",J732,0)</f>
        <v>0</v>
      </c>
      <c r="BG732" s="218">
        <f>IF(N732="zákl. přenesená",J732,0)</f>
        <v>0</v>
      </c>
      <c r="BH732" s="218">
        <f>IF(N732="sníž. přenesená",J732,0)</f>
        <v>0</v>
      </c>
      <c r="BI732" s="218">
        <f>IF(N732="nulová",J732,0)</f>
        <v>0</v>
      </c>
      <c r="BJ732" s="19" t="s">
        <v>149</v>
      </c>
      <c r="BK732" s="218">
        <f>ROUND(I732*H732,2)</f>
        <v>0</v>
      </c>
      <c r="BL732" s="19" t="s">
        <v>284</v>
      </c>
      <c r="BM732" s="217" t="s">
        <v>1138</v>
      </c>
    </row>
    <row r="733" s="2" customFormat="1">
      <c r="A733" s="40"/>
      <c r="B733" s="41"/>
      <c r="C733" s="42"/>
      <c r="D733" s="219" t="s">
        <v>151</v>
      </c>
      <c r="E733" s="42"/>
      <c r="F733" s="220" t="s">
        <v>1137</v>
      </c>
      <c r="G733" s="42"/>
      <c r="H733" s="42"/>
      <c r="I733" s="221"/>
      <c r="J733" s="42"/>
      <c r="K733" s="42"/>
      <c r="L733" s="46"/>
      <c r="M733" s="222"/>
      <c r="N733" s="223"/>
      <c r="O733" s="86"/>
      <c r="P733" s="86"/>
      <c r="Q733" s="86"/>
      <c r="R733" s="86"/>
      <c r="S733" s="86"/>
      <c r="T733" s="87"/>
      <c r="U733" s="40"/>
      <c r="V733" s="40"/>
      <c r="W733" s="40"/>
      <c r="X733" s="40"/>
      <c r="Y733" s="40"/>
      <c r="Z733" s="40"/>
      <c r="AA733" s="40"/>
      <c r="AB733" s="40"/>
      <c r="AC733" s="40"/>
      <c r="AD733" s="40"/>
      <c r="AE733" s="40"/>
      <c r="AT733" s="19" t="s">
        <v>151</v>
      </c>
      <c r="AU733" s="19" t="s">
        <v>149</v>
      </c>
    </row>
    <row r="734" s="2" customFormat="1" ht="16.5" customHeight="1">
      <c r="A734" s="40"/>
      <c r="B734" s="41"/>
      <c r="C734" s="206" t="s">
        <v>1139</v>
      </c>
      <c r="D734" s="206" t="s">
        <v>143</v>
      </c>
      <c r="E734" s="207" t="s">
        <v>1140</v>
      </c>
      <c r="F734" s="208" t="s">
        <v>1141</v>
      </c>
      <c r="G734" s="209" t="s">
        <v>146</v>
      </c>
      <c r="H734" s="210">
        <v>300.19999999999999</v>
      </c>
      <c r="I734" s="211"/>
      <c r="J734" s="212">
        <f>ROUND(I734*H734,2)</f>
        <v>0</v>
      </c>
      <c r="K734" s="208" t="s">
        <v>147</v>
      </c>
      <c r="L734" s="46"/>
      <c r="M734" s="213" t="s">
        <v>19</v>
      </c>
      <c r="N734" s="214" t="s">
        <v>42</v>
      </c>
      <c r="O734" s="86"/>
      <c r="P734" s="215">
        <f>O734*H734</f>
        <v>0</v>
      </c>
      <c r="Q734" s="215">
        <v>0.00021000000000000001</v>
      </c>
      <c r="R734" s="215">
        <f>Q734*H734</f>
        <v>0.063042000000000001</v>
      </c>
      <c r="S734" s="215">
        <v>0</v>
      </c>
      <c r="T734" s="216">
        <f>S734*H734</f>
        <v>0</v>
      </c>
      <c r="U734" s="40"/>
      <c r="V734" s="40"/>
      <c r="W734" s="40"/>
      <c r="X734" s="40"/>
      <c r="Y734" s="40"/>
      <c r="Z734" s="40"/>
      <c r="AA734" s="40"/>
      <c r="AB734" s="40"/>
      <c r="AC734" s="40"/>
      <c r="AD734" s="40"/>
      <c r="AE734" s="40"/>
      <c r="AR734" s="217" t="s">
        <v>284</v>
      </c>
      <c r="AT734" s="217" t="s">
        <v>143</v>
      </c>
      <c r="AU734" s="217" t="s">
        <v>149</v>
      </c>
      <c r="AY734" s="19" t="s">
        <v>140</v>
      </c>
      <c r="BE734" s="218">
        <f>IF(N734="základní",J734,0)</f>
        <v>0</v>
      </c>
      <c r="BF734" s="218">
        <f>IF(N734="snížená",J734,0)</f>
        <v>0</v>
      </c>
      <c r="BG734" s="218">
        <f>IF(N734="zákl. přenesená",J734,0)</f>
        <v>0</v>
      </c>
      <c r="BH734" s="218">
        <f>IF(N734="sníž. přenesená",J734,0)</f>
        <v>0</v>
      </c>
      <c r="BI734" s="218">
        <f>IF(N734="nulová",J734,0)</f>
        <v>0</v>
      </c>
      <c r="BJ734" s="19" t="s">
        <v>149</v>
      </c>
      <c r="BK734" s="218">
        <f>ROUND(I734*H734,2)</f>
        <v>0</v>
      </c>
      <c r="BL734" s="19" t="s">
        <v>284</v>
      </c>
      <c r="BM734" s="217" t="s">
        <v>1142</v>
      </c>
    </row>
    <row r="735" s="2" customFormat="1">
      <c r="A735" s="40"/>
      <c r="B735" s="41"/>
      <c r="C735" s="42"/>
      <c r="D735" s="219" t="s">
        <v>151</v>
      </c>
      <c r="E735" s="42"/>
      <c r="F735" s="220" t="s">
        <v>1143</v>
      </c>
      <c r="G735" s="42"/>
      <c r="H735" s="42"/>
      <c r="I735" s="221"/>
      <c r="J735" s="42"/>
      <c r="K735" s="42"/>
      <c r="L735" s="46"/>
      <c r="M735" s="222"/>
      <c r="N735" s="223"/>
      <c r="O735" s="86"/>
      <c r="P735" s="86"/>
      <c r="Q735" s="86"/>
      <c r="R735" s="86"/>
      <c r="S735" s="86"/>
      <c r="T735" s="87"/>
      <c r="U735" s="40"/>
      <c r="V735" s="40"/>
      <c r="W735" s="40"/>
      <c r="X735" s="40"/>
      <c r="Y735" s="40"/>
      <c r="Z735" s="40"/>
      <c r="AA735" s="40"/>
      <c r="AB735" s="40"/>
      <c r="AC735" s="40"/>
      <c r="AD735" s="40"/>
      <c r="AE735" s="40"/>
      <c r="AT735" s="19" t="s">
        <v>151</v>
      </c>
      <c r="AU735" s="19" t="s">
        <v>149</v>
      </c>
    </row>
    <row r="736" s="2" customFormat="1">
      <c r="A736" s="40"/>
      <c r="B736" s="41"/>
      <c r="C736" s="42"/>
      <c r="D736" s="224" t="s">
        <v>153</v>
      </c>
      <c r="E736" s="42"/>
      <c r="F736" s="225" t="s">
        <v>1144</v>
      </c>
      <c r="G736" s="42"/>
      <c r="H736" s="42"/>
      <c r="I736" s="221"/>
      <c r="J736" s="42"/>
      <c r="K736" s="42"/>
      <c r="L736" s="46"/>
      <c r="M736" s="222"/>
      <c r="N736" s="223"/>
      <c r="O736" s="86"/>
      <c r="P736" s="86"/>
      <c r="Q736" s="86"/>
      <c r="R736" s="86"/>
      <c r="S736" s="86"/>
      <c r="T736" s="87"/>
      <c r="U736" s="40"/>
      <c r="V736" s="40"/>
      <c r="W736" s="40"/>
      <c r="X736" s="40"/>
      <c r="Y736" s="40"/>
      <c r="Z736" s="40"/>
      <c r="AA736" s="40"/>
      <c r="AB736" s="40"/>
      <c r="AC736" s="40"/>
      <c r="AD736" s="40"/>
      <c r="AE736" s="40"/>
      <c r="AT736" s="19" t="s">
        <v>153</v>
      </c>
      <c r="AU736" s="19" t="s">
        <v>149</v>
      </c>
    </row>
    <row r="737" s="13" customFormat="1">
      <c r="A737" s="13"/>
      <c r="B737" s="226"/>
      <c r="C737" s="227"/>
      <c r="D737" s="219" t="s">
        <v>155</v>
      </c>
      <c r="E737" s="228" t="s">
        <v>19</v>
      </c>
      <c r="F737" s="229" t="s">
        <v>1113</v>
      </c>
      <c r="G737" s="227"/>
      <c r="H737" s="230">
        <v>47.539999999999999</v>
      </c>
      <c r="I737" s="231"/>
      <c r="J737" s="227"/>
      <c r="K737" s="227"/>
      <c r="L737" s="232"/>
      <c r="M737" s="233"/>
      <c r="N737" s="234"/>
      <c r="O737" s="234"/>
      <c r="P737" s="234"/>
      <c r="Q737" s="234"/>
      <c r="R737" s="234"/>
      <c r="S737" s="234"/>
      <c r="T737" s="235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T737" s="236" t="s">
        <v>155</v>
      </c>
      <c r="AU737" s="236" t="s">
        <v>149</v>
      </c>
      <c r="AV737" s="13" t="s">
        <v>149</v>
      </c>
      <c r="AW737" s="13" t="s">
        <v>32</v>
      </c>
      <c r="AX737" s="13" t="s">
        <v>70</v>
      </c>
      <c r="AY737" s="236" t="s">
        <v>140</v>
      </c>
    </row>
    <row r="738" s="13" customFormat="1">
      <c r="A738" s="13"/>
      <c r="B738" s="226"/>
      <c r="C738" s="227"/>
      <c r="D738" s="219" t="s">
        <v>155</v>
      </c>
      <c r="E738" s="228" t="s">
        <v>19</v>
      </c>
      <c r="F738" s="229" t="s">
        <v>1114</v>
      </c>
      <c r="G738" s="227"/>
      <c r="H738" s="230">
        <v>5.6050000000000004</v>
      </c>
      <c r="I738" s="231"/>
      <c r="J738" s="227"/>
      <c r="K738" s="227"/>
      <c r="L738" s="232"/>
      <c r="M738" s="233"/>
      <c r="N738" s="234"/>
      <c r="O738" s="234"/>
      <c r="P738" s="234"/>
      <c r="Q738" s="234"/>
      <c r="R738" s="234"/>
      <c r="S738" s="234"/>
      <c r="T738" s="235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236" t="s">
        <v>155</v>
      </c>
      <c r="AU738" s="236" t="s">
        <v>149</v>
      </c>
      <c r="AV738" s="13" t="s">
        <v>149</v>
      </c>
      <c r="AW738" s="13" t="s">
        <v>32</v>
      </c>
      <c r="AX738" s="13" t="s">
        <v>70</v>
      </c>
      <c r="AY738" s="236" t="s">
        <v>140</v>
      </c>
    </row>
    <row r="739" s="13" customFormat="1">
      <c r="A739" s="13"/>
      <c r="B739" s="226"/>
      <c r="C739" s="227"/>
      <c r="D739" s="219" t="s">
        <v>155</v>
      </c>
      <c r="E739" s="228" t="s">
        <v>19</v>
      </c>
      <c r="F739" s="229" t="s">
        <v>1115</v>
      </c>
      <c r="G739" s="227"/>
      <c r="H739" s="230">
        <v>58.384999999999998</v>
      </c>
      <c r="I739" s="231"/>
      <c r="J739" s="227"/>
      <c r="K739" s="227"/>
      <c r="L739" s="232"/>
      <c r="M739" s="233"/>
      <c r="N739" s="234"/>
      <c r="O739" s="234"/>
      <c r="P739" s="234"/>
      <c r="Q739" s="234"/>
      <c r="R739" s="234"/>
      <c r="S739" s="234"/>
      <c r="T739" s="235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T739" s="236" t="s">
        <v>155</v>
      </c>
      <c r="AU739" s="236" t="s">
        <v>149</v>
      </c>
      <c r="AV739" s="13" t="s">
        <v>149</v>
      </c>
      <c r="AW739" s="13" t="s">
        <v>32</v>
      </c>
      <c r="AX739" s="13" t="s">
        <v>70</v>
      </c>
      <c r="AY739" s="236" t="s">
        <v>140</v>
      </c>
    </row>
    <row r="740" s="13" customFormat="1">
      <c r="A740" s="13"/>
      <c r="B740" s="226"/>
      <c r="C740" s="227"/>
      <c r="D740" s="219" t="s">
        <v>155</v>
      </c>
      <c r="E740" s="228" t="s">
        <v>19</v>
      </c>
      <c r="F740" s="229" t="s">
        <v>1116</v>
      </c>
      <c r="G740" s="227"/>
      <c r="H740" s="230">
        <v>-10.140000000000001</v>
      </c>
      <c r="I740" s="231"/>
      <c r="J740" s="227"/>
      <c r="K740" s="227"/>
      <c r="L740" s="232"/>
      <c r="M740" s="233"/>
      <c r="N740" s="234"/>
      <c r="O740" s="234"/>
      <c r="P740" s="234"/>
      <c r="Q740" s="234"/>
      <c r="R740" s="234"/>
      <c r="S740" s="234"/>
      <c r="T740" s="235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36" t="s">
        <v>155</v>
      </c>
      <c r="AU740" s="236" t="s">
        <v>149</v>
      </c>
      <c r="AV740" s="13" t="s">
        <v>149</v>
      </c>
      <c r="AW740" s="13" t="s">
        <v>32</v>
      </c>
      <c r="AX740" s="13" t="s">
        <v>70</v>
      </c>
      <c r="AY740" s="236" t="s">
        <v>140</v>
      </c>
    </row>
    <row r="741" s="13" customFormat="1">
      <c r="A741" s="13"/>
      <c r="B741" s="226"/>
      <c r="C741" s="227"/>
      <c r="D741" s="219" t="s">
        <v>155</v>
      </c>
      <c r="E741" s="228" t="s">
        <v>19</v>
      </c>
      <c r="F741" s="229" t="s">
        <v>1117</v>
      </c>
      <c r="G741" s="227"/>
      <c r="H741" s="230">
        <v>15.85</v>
      </c>
      <c r="I741" s="231"/>
      <c r="J741" s="227"/>
      <c r="K741" s="227"/>
      <c r="L741" s="232"/>
      <c r="M741" s="233"/>
      <c r="N741" s="234"/>
      <c r="O741" s="234"/>
      <c r="P741" s="234"/>
      <c r="Q741" s="234"/>
      <c r="R741" s="234"/>
      <c r="S741" s="234"/>
      <c r="T741" s="235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36" t="s">
        <v>155</v>
      </c>
      <c r="AU741" s="236" t="s">
        <v>149</v>
      </c>
      <c r="AV741" s="13" t="s">
        <v>149</v>
      </c>
      <c r="AW741" s="13" t="s">
        <v>32</v>
      </c>
      <c r="AX741" s="13" t="s">
        <v>70</v>
      </c>
      <c r="AY741" s="236" t="s">
        <v>140</v>
      </c>
    </row>
    <row r="742" s="13" customFormat="1">
      <c r="A742" s="13"/>
      <c r="B742" s="226"/>
      <c r="C742" s="227"/>
      <c r="D742" s="219" t="s">
        <v>155</v>
      </c>
      <c r="E742" s="228" t="s">
        <v>19</v>
      </c>
      <c r="F742" s="229" t="s">
        <v>1118</v>
      </c>
      <c r="G742" s="227"/>
      <c r="H742" s="230">
        <v>72.920000000000002</v>
      </c>
      <c r="I742" s="231"/>
      <c r="J742" s="227"/>
      <c r="K742" s="227"/>
      <c r="L742" s="232"/>
      <c r="M742" s="233"/>
      <c r="N742" s="234"/>
      <c r="O742" s="234"/>
      <c r="P742" s="234"/>
      <c r="Q742" s="234"/>
      <c r="R742" s="234"/>
      <c r="S742" s="234"/>
      <c r="T742" s="235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T742" s="236" t="s">
        <v>155</v>
      </c>
      <c r="AU742" s="236" t="s">
        <v>149</v>
      </c>
      <c r="AV742" s="13" t="s">
        <v>149</v>
      </c>
      <c r="AW742" s="13" t="s">
        <v>32</v>
      </c>
      <c r="AX742" s="13" t="s">
        <v>70</v>
      </c>
      <c r="AY742" s="236" t="s">
        <v>140</v>
      </c>
    </row>
    <row r="743" s="13" customFormat="1">
      <c r="A743" s="13"/>
      <c r="B743" s="226"/>
      <c r="C743" s="227"/>
      <c r="D743" s="219" t="s">
        <v>155</v>
      </c>
      <c r="E743" s="228" t="s">
        <v>19</v>
      </c>
      <c r="F743" s="229" t="s">
        <v>1119</v>
      </c>
      <c r="G743" s="227"/>
      <c r="H743" s="230">
        <v>10.74</v>
      </c>
      <c r="I743" s="231"/>
      <c r="J743" s="227"/>
      <c r="K743" s="227"/>
      <c r="L743" s="232"/>
      <c r="M743" s="233"/>
      <c r="N743" s="234"/>
      <c r="O743" s="234"/>
      <c r="P743" s="234"/>
      <c r="Q743" s="234"/>
      <c r="R743" s="234"/>
      <c r="S743" s="234"/>
      <c r="T743" s="235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T743" s="236" t="s">
        <v>155</v>
      </c>
      <c r="AU743" s="236" t="s">
        <v>149</v>
      </c>
      <c r="AV743" s="13" t="s">
        <v>149</v>
      </c>
      <c r="AW743" s="13" t="s">
        <v>32</v>
      </c>
      <c r="AX743" s="13" t="s">
        <v>70</v>
      </c>
      <c r="AY743" s="236" t="s">
        <v>140</v>
      </c>
    </row>
    <row r="744" s="13" customFormat="1">
      <c r="A744" s="13"/>
      <c r="B744" s="226"/>
      <c r="C744" s="227"/>
      <c r="D744" s="219" t="s">
        <v>155</v>
      </c>
      <c r="E744" s="228" t="s">
        <v>19</v>
      </c>
      <c r="F744" s="229" t="s">
        <v>1120</v>
      </c>
      <c r="G744" s="227"/>
      <c r="H744" s="230">
        <v>57.25</v>
      </c>
      <c r="I744" s="231"/>
      <c r="J744" s="227"/>
      <c r="K744" s="227"/>
      <c r="L744" s="232"/>
      <c r="M744" s="233"/>
      <c r="N744" s="234"/>
      <c r="O744" s="234"/>
      <c r="P744" s="234"/>
      <c r="Q744" s="234"/>
      <c r="R744" s="234"/>
      <c r="S744" s="234"/>
      <c r="T744" s="235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T744" s="236" t="s">
        <v>155</v>
      </c>
      <c r="AU744" s="236" t="s">
        <v>149</v>
      </c>
      <c r="AV744" s="13" t="s">
        <v>149</v>
      </c>
      <c r="AW744" s="13" t="s">
        <v>32</v>
      </c>
      <c r="AX744" s="13" t="s">
        <v>70</v>
      </c>
      <c r="AY744" s="236" t="s">
        <v>140</v>
      </c>
    </row>
    <row r="745" s="13" customFormat="1">
      <c r="A745" s="13"/>
      <c r="B745" s="226"/>
      <c r="C745" s="227"/>
      <c r="D745" s="219" t="s">
        <v>155</v>
      </c>
      <c r="E745" s="228" t="s">
        <v>19</v>
      </c>
      <c r="F745" s="229" t="s">
        <v>1121</v>
      </c>
      <c r="G745" s="227"/>
      <c r="H745" s="230">
        <v>42.049999999999997</v>
      </c>
      <c r="I745" s="231"/>
      <c r="J745" s="227"/>
      <c r="K745" s="227"/>
      <c r="L745" s="232"/>
      <c r="M745" s="233"/>
      <c r="N745" s="234"/>
      <c r="O745" s="234"/>
      <c r="P745" s="234"/>
      <c r="Q745" s="234"/>
      <c r="R745" s="234"/>
      <c r="S745" s="234"/>
      <c r="T745" s="235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236" t="s">
        <v>155</v>
      </c>
      <c r="AU745" s="236" t="s">
        <v>149</v>
      </c>
      <c r="AV745" s="13" t="s">
        <v>149</v>
      </c>
      <c r="AW745" s="13" t="s">
        <v>32</v>
      </c>
      <c r="AX745" s="13" t="s">
        <v>70</v>
      </c>
      <c r="AY745" s="236" t="s">
        <v>140</v>
      </c>
    </row>
    <row r="746" s="14" customFormat="1">
      <c r="A746" s="14"/>
      <c r="B746" s="237"/>
      <c r="C746" s="238"/>
      <c r="D746" s="219" t="s">
        <v>155</v>
      </c>
      <c r="E746" s="239" t="s">
        <v>19</v>
      </c>
      <c r="F746" s="240" t="s">
        <v>172</v>
      </c>
      <c r="G746" s="238"/>
      <c r="H746" s="241">
        <v>300.19999999999999</v>
      </c>
      <c r="I746" s="242"/>
      <c r="J746" s="238"/>
      <c r="K746" s="238"/>
      <c r="L746" s="243"/>
      <c r="M746" s="244"/>
      <c r="N746" s="245"/>
      <c r="O746" s="245"/>
      <c r="P746" s="245"/>
      <c r="Q746" s="245"/>
      <c r="R746" s="245"/>
      <c r="S746" s="245"/>
      <c r="T746" s="246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247" t="s">
        <v>155</v>
      </c>
      <c r="AU746" s="247" t="s">
        <v>149</v>
      </c>
      <c r="AV746" s="14" t="s">
        <v>148</v>
      </c>
      <c r="AW746" s="14" t="s">
        <v>32</v>
      </c>
      <c r="AX746" s="14" t="s">
        <v>78</v>
      </c>
      <c r="AY746" s="247" t="s">
        <v>140</v>
      </c>
    </row>
    <row r="747" s="2" customFormat="1" ht="16.5" customHeight="1">
      <c r="A747" s="40"/>
      <c r="B747" s="41"/>
      <c r="C747" s="206" t="s">
        <v>1145</v>
      </c>
      <c r="D747" s="206" t="s">
        <v>143</v>
      </c>
      <c r="E747" s="207" t="s">
        <v>1146</v>
      </c>
      <c r="F747" s="208" t="s">
        <v>1147</v>
      </c>
      <c r="G747" s="209" t="s">
        <v>146</v>
      </c>
      <c r="H747" s="210">
        <v>300.19999999999999</v>
      </c>
      <c r="I747" s="211"/>
      <c r="J747" s="212">
        <f>ROUND(I747*H747,2)</f>
        <v>0</v>
      </c>
      <c r="K747" s="208" t="s">
        <v>147</v>
      </c>
      <c r="L747" s="46"/>
      <c r="M747" s="213" t="s">
        <v>19</v>
      </c>
      <c r="N747" s="214" t="s">
        <v>42</v>
      </c>
      <c r="O747" s="86"/>
      <c r="P747" s="215">
        <f>O747*H747</f>
        <v>0</v>
      </c>
      <c r="Q747" s="215">
        <v>0.00029</v>
      </c>
      <c r="R747" s="215">
        <f>Q747*H747</f>
        <v>0.087057999999999996</v>
      </c>
      <c r="S747" s="215">
        <v>0</v>
      </c>
      <c r="T747" s="216">
        <f>S747*H747</f>
        <v>0</v>
      </c>
      <c r="U747" s="40"/>
      <c r="V747" s="40"/>
      <c r="W747" s="40"/>
      <c r="X747" s="40"/>
      <c r="Y747" s="40"/>
      <c r="Z747" s="40"/>
      <c r="AA747" s="40"/>
      <c r="AB747" s="40"/>
      <c r="AC747" s="40"/>
      <c r="AD747" s="40"/>
      <c r="AE747" s="40"/>
      <c r="AR747" s="217" t="s">
        <v>284</v>
      </c>
      <c r="AT747" s="217" t="s">
        <v>143</v>
      </c>
      <c r="AU747" s="217" t="s">
        <v>149</v>
      </c>
      <c r="AY747" s="19" t="s">
        <v>140</v>
      </c>
      <c r="BE747" s="218">
        <f>IF(N747="základní",J747,0)</f>
        <v>0</v>
      </c>
      <c r="BF747" s="218">
        <f>IF(N747="snížená",J747,0)</f>
        <v>0</v>
      </c>
      <c r="BG747" s="218">
        <f>IF(N747="zákl. přenesená",J747,0)</f>
        <v>0</v>
      </c>
      <c r="BH747" s="218">
        <f>IF(N747="sníž. přenesená",J747,0)</f>
        <v>0</v>
      </c>
      <c r="BI747" s="218">
        <f>IF(N747="nulová",J747,0)</f>
        <v>0</v>
      </c>
      <c r="BJ747" s="19" t="s">
        <v>149</v>
      </c>
      <c r="BK747" s="218">
        <f>ROUND(I747*H747,2)</f>
        <v>0</v>
      </c>
      <c r="BL747" s="19" t="s">
        <v>284</v>
      </c>
      <c r="BM747" s="217" t="s">
        <v>1148</v>
      </c>
    </row>
    <row r="748" s="2" customFormat="1">
      <c r="A748" s="40"/>
      <c r="B748" s="41"/>
      <c r="C748" s="42"/>
      <c r="D748" s="219" t="s">
        <v>151</v>
      </c>
      <c r="E748" s="42"/>
      <c r="F748" s="220" t="s">
        <v>1149</v>
      </c>
      <c r="G748" s="42"/>
      <c r="H748" s="42"/>
      <c r="I748" s="221"/>
      <c r="J748" s="42"/>
      <c r="K748" s="42"/>
      <c r="L748" s="46"/>
      <c r="M748" s="222"/>
      <c r="N748" s="223"/>
      <c r="O748" s="86"/>
      <c r="P748" s="86"/>
      <c r="Q748" s="86"/>
      <c r="R748" s="86"/>
      <c r="S748" s="86"/>
      <c r="T748" s="87"/>
      <c r="U748" s="40"/>
      <c r="V748" s="40"/>
      <c r="W748" s="40"/>
      <c r="X748" s="40"/>
      <c r="Y748" s="40"/>
      <c r="Z748" s="40"/>
      <c r="AA748" s="40"/>
      <c r="AB748" s="40"/>
      <c r="AC748" s="40"/>
      <c r="AD748" s="40"/>
      <c r="AE748" s="40"/>
      <c r="AT748" s="19" t="s">
        <v>151</v>
      </c>
      <c r="AU748" s="19" t="s">
        <v>149</v>
      </c>
    </row>
    <row r="749" s="2" customFormat="1">
      <c r="A749" s="40"/>
      <c r="B749" s="41"/>
      <c r="C749" s="42"/>
      <c r="D749" s="224" t="s">
        <v>153</v>
      </c>
      <c r="E749" s="42"/>
      <c r="F749" s="225" t="s">
        <v>1150</v>
      </c>
      <c r="G749" s="42"/>
      <c r="H749" s="42"/>
      <c r="I749" s="221"/>
      <c r="J749" s="42"/>
      <c r="K749" s="42"/>
      <c r="L749" s="46"/>
      <c r="M749" s="222"/>
      <c r="N749" s="223"/>
      <c r="O749" s="86"/>
      <c r="P749" s="86"/>
      <c r="Q749" s="86"/>
      <c r="R749" s="86"/>
      <c r="S749" s="86"/>
      <c r="T749" s="87"/>
      <c r="U749" s="40"/>
      <c r="V749" s="40"/>
      <c r="W749" s="40"/>
      <c r="X749" s="40"/>
      <c r="Y749" s="40"/>
      <c r="Z749" s="40"/>
      <c r="AA749" s="40"/>
      <c r="AB749" s="40"/>
      <c r="AC749" s="40"/>
      <c r="AD749" s="40"/>
      <c r="AE749" s="40"/>
      <c r="AT749" s="19" t="s">
        <v>153</v>
      </c>
      <c r="AU749" s="19" t="s">
        <v>149</v>
      </c>
    </row>
    <row r="750" s="13" customFormat="1">
      <c r="A750" s="13"/>
      <c r="B750" s="226"/>
      <c r="C750" s="227"/>
      <c r="D750" s="219" t="s">
        <v>155</v>
      </c>
      <c r="E750" s="228" t="s">
        <v>19</v>
      </c>
      <c r="F750" s="229" t="s">
        <v>1113</v>
      </c>
      <c r="G750" s="227"/>
      <c r="H750" s="230">
        <v>47.539999999999999</v>
      </c>
      <c r="I750" s="231"/>
      <c r="J750" s="227"/>
      <c r="K750" s="227"/>
      <c r="L750" s="232"/>
      <c r="M750" s="233"/>
      <c r="N750" s="234"/>
      <c r="O750" s="234"/>
      <c r="P750" s="234"/>
      <c r="Q750" s="234"/>
      <c r="R750" s="234"/>
      <c r="S750" s="234"/>
      <c r="T750" s="235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T750" s="236" t="s">
        <v>155</v>
      </c>
      <c r="AU750" s="236" t="s">
        <v>149</v>
      </c>
      <c r="AV750" s="13" t="s">
        <v>149</v>
      </c>
      <c r="AW750" s="13" t="s">
        <v>32</v>
      </c>
      <c r="AX750" s="13" t="s">
        <v>70</v>
      </c>
      <c r="AY750" s="236" t="s">
        <v>140</v>
      </c>
    </row>
    <row r="751" s="13" customFormat="1">
      <c r="A751" s="13"/>
      <c r="B751" s="226"/>
      <c r="C751" s="227"/>
      <c r="D751" s="219" t="s">
        <v>155</v>
      </c>
      <c r="E751" s="228" t="s">
        <v>19</v>
      </c>
      <c r="F751" s="229" t="s">
        <v>1114</v>
      </c>
      <c r="G751" s="227"/>
      <c r="H751" s="230">
        <v>5.6050000000000004</v>
      </c>
      <c r="I751" s="231"/>
      <c r="J751" s="227"/>
      <c r="K751" s="227"/>
      <c r="L751" s="232"/>
      <c r="M751" s="233"/>
      <c r="N751" s="234"/>
      <c r="O751" s="234"/>
      <c r="P751" s="234"/>
      <c r="Q751" s="234"/>
      <c r="R751" s="234"/>
      <c r="S751" s="234"/>
      <c r="T751" s="235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T751" s="236" t="s">
        <v>155</v>
      </c>
      <c r="AU751" s="236" t="s">
        <v>149</v>
      </c>
      <c r="AV751" s="13" t="s">
        <v>149</v>
      </c>
      <c r="AW751" s="13" t="s">
        <v>32</v>
      </c>
      <c r="AX751" s="13" t="s">
        <v>70</v>
      </c>
      <c r="AY751" s="236" t="s">
        <v>140</v>
      </c>
    </row>
    <row r="752" s="13" customFormat="1">
      <c r="A752" s="13"/>
      <c r="B752" s="226"/>
      <c r="C752" s="227"/>
      <c r="D752" s="219" t="s">
        <v>155</v>
      </c>
      <c r="E752" s="228" t="s">
        <v>19</v>
      </c>
      <c r="F752" s="229" t="s">
        <v>1115</v>
      </c>
      <c r="G752" s="227"/>
      <c r="H752" s="230">
        <v>58.384999999999998</v>
      </c>
      <c r="I752" s="231"/>
      <c r="J752" s="227"/>
      <c r="K752" s="227"/>
      <c r="L752" s="232"/>
      <c r="M752" s="233"/>
      <c r="N752" s="234"/>
      <c r="O752" s="234"/>
      <c r="P752" s="234"/>
      <c r="Q752" s="234"/>
      <c r="R752" s="234"/>
      <c r="S752" s="234"/>
      <c r="T752" s="235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T752" s="236" t="s">
        <v>155</v>
      </c>
      <c r="AU752" s="236" t="s">
        <v>149</v>
      </c>
      <c r="AV752" s="13" t="s">
        <v>149</v>
      </c>
      <c r="AW752" s="13" t="s">
        <v>32</v>
      </c>
      <c r="AX752" s="13" t="s">
        <v>70</v>
      </c>
      <c r="AY752" s="236" t="s">
        <v>140</v>
      </c>
    </row>
    <row r="753" s="13" customFormat="1">
      <c r="A753" s="13"/>
      <c r="B753" s="226"/>
      <c r="C753" s="227"/>
      <c r="D753" s="219" t="s">
        <v>155</v>
      </c>
      <c r="E753" s="228" t="s">
        <v>19</v>
      </c>
      <c r="F753" s="229" t="s">
        <v>1116</v>
      </c>
      <c r="G753" s="227"/>
      <c r="H753" s="230">
        <v>-10.140000000000001</v>
      </c>
      <c r="I753" s="231"/>
      <c r="J753" s="227"/>
      <c r="K753" s="227"/>
      <c r="L753" s="232"/>
      <c r="M753" s="233"/>
      <c r="N753" s="234"/>
      <c r="O753" s="234"/>
      <c r="P753" s="234"/>
      <c r="Q753" s="234"/>
      <c r="R753" s="234"/>
      <c r="S753" s="234"/>
      <c r="T753" s="235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T753" s="236" t="s">
        <v>155</v>
      </c>
      <c r="AU753" s="236" t="s">
        <v>149</v>
      </c>
      <c r="AV753" s="13" t="s">
        <v>149</v>
      </c>
      <c r="AW753" s="13" t="s">
        <v>32</v>
      </c>
      <c r="AX753" s="13" t="s">
        <v>70</v>
      </c>
      <c r="AY753" s="236" t="s">
        <v>140</v>
      </c>
    </row>
    <row r="754" s="13" customFormat="1">
      <c r="A754" s="13"/>
      <c r="B754" s="226"/>
      <c r="C754" s="227"/>
      <c r="D754" s="219" t="s">
        <v>155</v>
      </c>
      <c r="E754" s="228" t="s">
        <v>19</v>
      </c>
      <c r="F754" s="229" t="s">
        <v>1117</v>
      </c>
      <c r="G754" s="227"/>
      <c r="H754" s="230">
        <v>15.85</v>
      </c>
      <c r="I754" s="231"/>
      <c r="J754" s="227"/>
      <c r="K754" s="227"/>
      <c r="L754" s="232"/>
      <c r="M754" s="233"/>
      <c r="N754" s="234"/>
      <c r="O754" s="234"/>
      <c r="P754" s="234"/>
      <c r="Q754" s="234"/>
      <c r="R754" s="234"/>
      <c r="S754" s="234"/>
      <c r="T754" s="235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  <c r="AE754" s="13"/>
      <c r="AT754" s="236" t="s">
        <v>155</v>
      </c>
      <c r="AU754" s="236" t="s">
        <v>149</v>
      </c>
      <c r="AV754" s="13" t="s">
        <v>149</v>
      </c>
      <c r="AW754" s="13" t="s">
        <v>32</v>
      </c>
      <c r="AX754" s="13" t="s">
        <v>70</v>
      </c>
      <c r="AY754" s="236" t="s">
        <v>140</v>
      </c>
    </row>
    <row r="755" s="13" customFormat="1">
      <c r="A755" s="13"/>
      <c r="B755" s="226"/>
      <c r="C755" s="227"/>
      <c r="D755" s="219" t="s">
        <v>155</v>
      </c>
      <c r="E755" s="228" t="s">
        <v>19</v>
      </c>
      <c r="F755" s="229" t="s">
        <v>1118</v>
      </c>
      <c r="G755" s="227"/>
      <c r="H755" s="230">
        <v>72.920000000000002</v>
      </c>
      <c r="I755" s="231"/>
      <c r="J755" s="227"/>
      <c r="K755" s="227"/>
      <c r="L755" s="232"/>
      <c r="M755" s="233"/>
      <c r="N755" s="234"/>
      <c r="O755" s="234"/>
      <c r="P755" s="234"/>
      <c r="Q755" s="234"/>
      <c r="R755" s="234"/>
      <c r="S755" s="234"/>
      <c r="T755" s="235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36" t="s">
        <v>155</v>
      </c>
      <c r="AU755" s="236" t="s">
        <v>149</v>
      </c>
      <c r="AV755" s="13" t="s">
        <v>149</v>
      </c>
      <c r="AW755" s="13" t="s">
        <v>32</v>
      </c>
      <c r="AX755" s="13" t="s">
        <v>70</v>
      </c>
      <c r="AY755" s="236" t="s">
        <v>140</v>
      </c>
    </row>
    <row r="756" s="13" customFormat="1">
      <c r="A756" s="13"/>
      <c r="B756" s="226"/>
      <c r="C756" s="227"/>
      <c r="D756" s="219" t="s">
        <v>155</v>
      </c>
      <c r="E756" s="228" t="s">
        <v>19</v>
      </c>
      <c r="F756" s="229" t="s">
        <v>1119</v>
      </c>
      <c r="G756" s="227"/>
      <c r="H756" s="230">
        <v>10.74</v>
      </c>
      <c r="I756" s="231"/>
      <c r="J756" s="227"/>
      <c r="K756" s="227"/>
      <c r="L756" s="232"/>
      <c r="M756" s="233"/>
      <c r="N756" s="234"/>
      <c r="O756" s="234"/>
      <c r="P756" s="234"/>
      <c r="Q756" s="234"/>
      <c r="R756" s="234"/>
      <c r="S756" s="234"/>
      <c r="T756" s="235"/>
      <c r="U756" s="13"/>
      <c r="V756" s="13"/>
      <c r="W756" s="13"/>
      <c r="X756" s="13"/>
      <c r="Y756" s="13"/>
      <c r="Z756" s="13"/>
      <c r="AA756" s="13"/>
      <c r="AB756" s="13"/>
      <c r="AC756" s="13"/>
      <c r="AD756" s="13"/>
      <c r="AE756" s="13"/>
      <c r="AT756" s="236" t="s">
        <v>155</v>
      </c>
      <c r="AU756" s="236" t="s">
        <v>149</v>
      </c>
      <c r="AV756" s="13" t="s">
        <v>149</v>
      </c>
      <c r="AW756" s="13" t="s">
        <v>32</v>
      </c>
      <c r="AX756" s="13" t="s">
        <v>70</v>
      </c>
      <c r="AY756" s="236" t="s">
        <v>140</v>
      </c>
    </row>
    <row r="757" s="13" customFormat="1">
      <c r="A757" s="13"/>
      <c r="B757" s="226"/>
      <c r="C757" s="227"/>
      <c r="D757" s="219" t="s">
        <v>155</v>
      </c>
      <c r="E757" s="228" t="s">
        <v>19</v>
      </c>
      <c r="F757" s="229" t="s">
        <v>1120</v>
      </c>
      <c r="G757" s="227"/>
      <c r="H757" s="230">
        <v>57.25</v>
      </c>
      <c r="I757" s="231"/>
      <c r="J757" s="227"/>
      <c r="K757" s="227"/>
      <c r="L757" s="232"/>
      <c r="M757" s="233"/>
      <c r="N757" s="234"/>
      <c r="O757" s="234"/>
      <c r="P757" s="234"/>
      <c r="Q757" s="234"/>
      <c r="R757" s="234"/>
      <c r="S757" s="234"/>
      <c r="T757" s="235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T757" s="236" t="s">
        <v>155</v>
      </c>
      <c r="AU757" s="236" t="s">
        <v>149</v>
      </c>
      <c r="AV757" s="13" t="s">
        <v>149</v>
      </c>
      <c r="AW757" s="13" t="s">
        <v>32</v>
      </c>
      <c r="AX757" s="13" t="s">
        <v>70</v>
      </c>
      <c r="AY757" s="236" t="s">
        <v>140</v>
      </c>
    </row>
    <row r="758" s="13" customFormat="1">
      <c r="A758" s="13"/>
      <c r="B758" s="226"/>
      <c r="C758" s="227"/>
      <c r="D758" s="219" t="s">
        <v>155</v>
      </c>
      <c r="E758" s="228" t="s">
        <v>19</v>
      </c>
      <c r="F758" s="229" t="s">
        <v>1121</v>
      </c>
      <c r="G758" s="227"/>
      <c r="H758" s="230">
        <v>42.049999999999997</v>
      </c>
      <c r="I758" s="231"/>
      <c r="J758" s="227"/>
      <c r="K758" s="227"/>
      <c r="L758" s="232"/>
      <c r="M758" s="233"/>
      <c r="N758" s="234"/>
      <c r="O758" s="234"/>
      <c r="P758" s="234"/>
      <c r="Q758" s="234"/>
      <c r="R758" s="234"/>
      <c r="S758" s="234"/>
      <c r="T758" s="235"/>
      <c r="U758" s="13"/>
      <c r="V758" s="13"/>
      <c r="W758" s="13"/>
      <c r="X758" s="13"/>
      <c r="Y758" s="13"/>
      <c r="Z758" s="13"/>
      <c r="AA758" s="13"/>
      <c r="AB758" s="13"/>
      <c r="AC758" s="13"/>
      <c r="AD758" s="13"/>
      <c r="AE758" s="13"/>
      <c r="AT758" s="236" t="s">
        <v>155</v>
      </c>
      <c r="AU758" s="236" t="s">
        <v>149</v>
      </c>
      <c r="AV758" s="13" t="s">
        <v>149</v>
      </c>
      <c r="AW758" s="13" t="s">
        <v>32</v>
      </c>
      <c r="AX758" s="13" t="s">
        <v>70</v>
      </c>
      <c r="AY758" s="236" t="s">
        <v>140</v>
      </c>
    </row>
    <row r="759" s="14" customFormat="1">
      <c r="A759" s="14"/>
      <c r="B759" s="237"/>
      <c r="C759" s="238"/>
      <c r="D759" s="219" t="s">
        <v>155</v>
      </c>
      <c r="E759" s="239" t="s">
        <v>19</v>
      </c>
      <c r="F759" s="240" t="s">
        <v>172</v>
      </c>
      <c r="G759" s="238"/>
      <c r="H759" s="241">
        <v>300.19999999999999</v>
      </c>
      <c r="I759" s="242"/>
      <c r="J759" s="238"/>
      <c r="K759" s="238"/>
      <c r="L759" s="243"/>
      <c r="M759" s="268"/>
      <c r="N759" s="269"/>
      <c r="O759" s="269"/>
      <c r="P759" s="269"/>
      <c r="Q759" s="269"/>
      <c r="R759" s="269"/>
      <c r="S759" s="269"/>
      <c r="T759" s="270"/>
      <c r="U759" s="14"/>
      <c r="V759" s="14"/>
      <c r="W759" s="14"/>
      <c r="X759" s="14"/>
      <c r="Y759" s="14"/>
      <c r="Z759" s="14"/>
      <c r="AA759" s="14"/>
      <c r="AB759" s="14"/>
      <c r="AC759" s="14"/>
      <c r="AD759" s="14"/>
      <c r="AE759" s="14"/>
      <c r="AT759" s="247" t="s">
        <v>155</v>
      </c>
      <c r="AU759" s="247" t="s">
        <v>149</v>
      </c>
      <c r="AV759" s="14" t="s">
        <v>148</v>
      </c>
      <c r="AW759" s="14" t="s">
        <v>32</v>
      </c>
      <c r="AX759" s="14" t="s">
        <v>78</v>
      </c>
      <c r="AY759" s="247" t="s">
        <v>140</v>
      </c>
    </row>
    <row r="760" s="2" customFormat="1" ht="6.96" customHeight="1">
      <c r="A760" s="40"/>
      <c r="B760" s="61"/>
      <c r="C760" s="62"/>
      <c r="D760" s="62"/>
      <c r="E760" s="62"/>
      <c r="F760" s="62"/>
      <c r="G760" s="62"/>
      <c r="H760" s="62"/>
      <c r="I760" s="62"/>
      <c r="J760" s="62"/>
      <c r="K760" s="62"/>
      <c r="L760" s="46"/>
      <c r="M760" s="40"/>
      <c r="O760" s="40"/>
      <c r="P760" s="40"/>
      <c r="Q760" s="40"/>
      <c r="R760" s="40"/>
      <c r="S760" s="40"/>
      <c r="T760" s="40"/>
      <c r="U760" s="40"/>
      <c r="V760" s="40"/>
      <c r="W760" s="40"/>
      <c r="X760" s="40"/>
      <c r="Y760" s="40"/>
      <c r="Z760" s="40"/>
      <c r="AA760" s="40"/>
      <c r="AB760" s="40"/>
      <c r="AC760" s="40"/>
      <c r="AD760" s="40"/>
      <c r="AE760" s="40"/>
    </row>
  </sheetData>
  <sheetProtection sheet="1" autoFilter="0" formatColumns="0" formatRows="0" objects="1" scenarios="1" spinCount="100000" saltValue="o3Bz2pm1Cp9uKlQnPs4b+b8Oj+tAXU1vcUoWYeQkw3jHBQWL8dchCQ+/NEL4RLawumedcdaJlv9YVnBDd96XiQ==" hashValue="xgFfl4sSU4r6N+weOgN5+PMwk036NAcnuwTrUQh06E50l91tRq0eiYhC9V67RWhaE0IoeDY1utZgfIfRHMGSCQ==" algorithmName="SHA-512" password="CC35"/>
  <autoFilter ref="C97:K759"/>
  <mergeCells count="9">
    <mergeCell ref="E7:H7"/>
    <mergeCell ref="E9:H9"/>
    <mergeCell ref="E18:H18"/>
    <mergeCell ref="E27:H27"/>
    <mergeCell ref="E48:H48"/>
    <mergeCell ref="E50:H50"/>
    <mergeCell ref="E88:H88"/>
    <mergeCell ref="E90:H90"/>
    <mergeCell ref="L2:V2"/>
  </mergeCells>
  <hyperlinks>
    <hyperlink ref="F103" r:id="rId1" display="https://podminky.urs.cz/item/CS_URS_2025_01/342272205"/>
    <hyperlink ref="F108" r:id="rId2" display="https://podminky.urs.cz/item/CS_URS_2025_01/611311131"/>
    <hyperlink ref="F120" r:id="rId3" display="https://podminky.urs.cz/item/CS_URS_2025_01/612135101"/>
    <hyperlink ref="F127" r:id="rId4" display="https://podminky.urs.cz/item/CS_URS_2025_01/612311131"/>
    <hyperlink ref="F140" r:id="rId5" display="https://podminky.urs.cz/item/CS_URS_2025_01/612325302"/>
    <hyperlink ref="F150" r:id="rId6" display="https://podminky.urs.cz/item/CS_URS_2025_01/622143004"/>
    <hyperlink ref="F157" r:id="rId7" display="https://podminky.urs.cz/item/CS_URS_2025_01/624635201"/>
    <hyperlink ref="F166" r:id="rId8" display="https://podminky.urs.cz/item/CS_URS_2025_01/945412112"/>
    <hyperlink ref="F170" r:id="rId9" display="https://podminky.urs.cz/item/CS_URS_2025_01/968082015"/>
    <hyperlink ref="F174" r:id="rId10" display="https://podminky.urs.cz/item/CS_URS_2025_01/968082016"/>
    <hyperlink ref="F178" r:id="rId11" display="https://podminky.urs.cz/item/CS_URS_2025_01/974031132"/>
    <hyperlink ref="F185" r:id="rId12" display="https://podminky.urs.cz/item/CS_URS_2025_01/974031133"/>
    <hyperlink ref="F191" r:id="rId13" display="https://podminky.urs.cz/item/CS_URS_2025_01/974031135"/>
    <hyperlink ref="F195" r:id="rId14" display="https://podminky.urs.cz/item/CS_URS_2025_01/974031142"/>
    <hyperlink ref="F201" r:id="rId15" display="https://podminky.urs.cz/item/CS_URS_2025_01/977151119"/>
    <hyperlink ref="F205" r:id="rId16" display="https://podminky.urs.cz/item/CS_URS_2025_01/978011191"/>
    <hyperlink ref="F212" r:id="rId17" display="https://podminky.urs.cz/item/CS_URS_2025_01/978013191"/>
    <hyperlink ref="F220" r:id="rId18" display="https://podminky.urs.cz/item/CS_URS_2025_01/997013213"/>
    <hyperlink ref="F223" r:id="rId19" display="https://podminky.urs.cz/item/CS_URS_2025_01/997013501"/>
    <hyperlink ref="F226" r:id="rId20" display="https://podminky.urs.cz/item/CS_URS_2025_01/997013509"/>
    <hyperlink ref="F230" r:id="rId21" display="https://podminky.urs.cz/item/CS_URS_2025_01/997013631"/>
    <hyperlink ref="F234" r:id="rId22" display="https://podminky.urs.cz/item/CS_URS_2025_01/998018002"/>
    <hyperlink ref="F239" r:id="rId23" display="https://podminky.urs.cz/item/CS_URS_2025_01/711111052"/>
    <hyperlink ref="F249" r:id="rId24" display="https://podminky.urs.cz/item/CS_URS_2025_01/721100906"/>
    <hyperlink ref="F253" r:id="rId25" display="https://podminky.urs.cz/item/CS_URS_2025_01/721140802"/>
    <hyperlink ref="F257" r:id="rId26" display="https://podminky.urs.cz/item/CS_URS_2025_01/721140806"/>
    <hyperlink ref="F260" r:id="rId27" display="https://podminky.urs.cz/item/CS_URS_2025_01/721140915"/>
    <hyperlink ref="F263" r:id="rId28" display="https://podminky.urs.cz/item/CS_URS_2025_01/721140916"/>
    <hyperlink ref="F266" r:id="rId29" display="https://podminky.urs.cz/item/CS_URS_2025_01/721174025"/>
    <hyperlink ref="F270" r:id="rId30" display="https://podminky.urs.cz/item/CS_URS_2025_01/721174026"/>
    <hyperlink ref="F274" r:id="rId31" display="https://podminky.urs.cz/item/CS_URS_2025_01/721174043"/>
    <hyperlink ref="F280" r:id="rId32" display="https://podminky.urs.cz/item/CS_URS_2025_01/721174044"/>
    <hyperlink ref="F284" r:id="rId33" display="https://podminky.urs.cz/item/CS_URS_2025_01/721174045"/>
    <hyperlink ref="F288" r:id="rId34" display="https://podminky.urs.cz/item/CS_URS_2025_01/721194105"/>
    <hyperlink ref="F291" r:id="rId35" display="https://podminky.urs.cz/item/CS_URS_2025_01/721194107"/>
    <hyperlink ref="F294" r:id="rId36" display="https://podminky.urs.cz/item/CS_URS_2025_01/721194109"/>
    <hyperlink ref="F297" r:id="rId37" display="https://podminky.urs.cz/item/CS_URS_2025_01/721220801"/>
    <hyperlink ref="F301" r:id="rId38" display="https://podminky.urs.cz/item/CS_URS_2025_01/721229111"/>
    <hyperlink ref="F306" r:id="rId39" display="https://podminky.urs.cz/item/CS_URS_2025_01/721910912"/>
    <hyperlink ref="F309" r:id="rId40" display="https://podminky.urs.cz/item/CS_URS_2025_01/998721102"/>
    <hyperlink ref="F313" r:id="rId41" display="https://podminky.urs.cz/item/CS_URS_2025_01/722130801"/>
    <hyperlink ref="F316" r:id="rId42" display="https://podminky.urs.cz/item/CS_URS_2025_01/722130802"/>
    <hyperlink ref="F319" r:id="rId43" display="https://podminky.urs.cz/item/CS_URS_2025_01/722130916"/>
    <hyperlink ref="F322" r:id="rId44" display="https://podminky.urs.cz/item/CS_URS_2025_01/722174001"/>
    <hyperlink ref="F331" r:id="rId45" display="https://podminky.urs.cz/item/CS_URS_2025_01/722174004"/>
    <hyperlink ref="F335" r:id="rId46" display="https://podminky.urs.cz/item/CS_URS_2025_01/722181211"/>
    <hyperlink ref="F338" r:id="rId47" display="https://podminky.urs.cz/item/CS_URS_2025_01/722181213"/>
    <hyperlink ref="F341" r:id="rId48" display="https://podminky.urs.cz/item/CS_URS_2025_01/722181812"/>
    <hyperlink ref="F345" r:id="rId49" display="https://podminky.urs.cz/item/CS_URS_2025_01/722190401"/>
    <hyperlink ref="F349" r:id="rId50" display="https://podminky.urs.cz/item/CS_URS_2025_01/722190901"/>
    <hyperlink ref="F352" r:id="rId51" display="https://podminky.urs.cz/item/CS_URS_2025_01/722290234"/>
    <hyperlink ref="F356" r:id="rId52" display="https://podminky.urs.cz/item/CS_URS_2025_01/998722102"/>
    <hyperlink ref="F360" r:id="rId53" display="https://podminky.urs.cz/item/CS_URS_2025_01/725110811"/>
    <hyperlink ref="F363" r:id="rId54" display="https://podminky.urs.cz/item/CS_URS_2025_01/725112171"/>
    <hyperlink ref="F366" r:id="rId55" display="https://podminky.urs.cz/item/CS_URS_2025_01/725210821"/>
    <hyperlink ref="F369" r:id="rId56" display="https://podminky.urs.cz/item/CS_URS_2025_01/725211602"/>
    <hyperlink ref="F372" r:id="rId57" display="https://podminky.urs.cz/item/CS_URS_2025_01/725220842"/>
    <hyperlink ref="F375" r:id="rId58" display="https://podminky.urs.cz/item/CS_URS_2025_01/725222116"/>
    <hyperlink ref="F378" r:id="rId59" display="https://podminky.urs.cz/item/CS_URS_2025_01/725310823"/>
    <hyperlink ref="F381" r:id="rId60" display="https://podminky.urs.cz/item/CS_URS_2025_01/725311131"/>
    <hyperlink ref="F384" r:id="rId61" display="https://podminky.urs.cz/item/CS_URS_2025_01/725813112"/>
    <hyperlink ref="F387" r:id="rId62" display="https://podminky.urs.cz/item/CS_URS_2025_01/725821325"/>
    <hyperlink ref="F390" r:id="rId63" display="https://podminky.urs.cz/item/CS_URS_2025_01/725822613"/>
    <hyperlink ref="F393" r:id="rId64" display="https://podminky.urs.cz/item/CS_URS_2025_01/725831332"/>
    <hyperlink ref="F396" r:id="rId65" display="https://podminky.urs.cz/item/CS_URS_2025_01/725839102"/>
    <hyperlink ref="F401" r:id="rId66" display="https://podminky.urs.cz/item/CS_URS_2025_01/725861312"/>
    <hyperlink ref="F407" r:id="rId67" display="https://podminky.urs.cz/item/CS_URS_2025_01/725980123"/>
    <hyperlink ref="F412" r:id="rId68" display="https://podminky.urs.cz/item/CS_URS_2025_01/741130001"/>
    <hyperlink ref="F416" r:id="rId69" display="https://podminky.urs.cz/item/CS_URS_2025_01/741331075"/>
    <hyperlink ref="F421" r:id="rId70" display="https://podminky.urs.cz/item/CS_URS_2025_01/741336875"/>
    <hyperlink ref="F425" r:id="rId71" display="https://podminky.urs.cz/item/CS_URS_2025_01/751122071"/>
    <hyperlink ref="F431" r:id="rId72" display="https://podminky.urs.cz/item/CS_URS_2025_01/751398041"/>
    <hyperlink ref="F436" r:id="rId73" display="https://podminky.urs.cz/item/CS_URS_2025_01/751398150"/>
    <hyperlink ref="F441" r:id="rId74" display="https://podminky.urs.cz/item/CS_URS_2025_01/751525051"/>
    <hyperlink ref="F448" r:id="rId75" display="https://podminky.urs.cz/item/CS_URS_2025_01/751537011"/>
    <hyperlink ref="F454" r:id="rId76" display="https://podminky.urs.cz/item/CS_URS_2025_01/998751101"/>
    <hyperlink ref="F458" r:id="rId77" display="https://podminky.urs.cz/item/CS_URS_2025_01/766622131"/>
    <hyperlink ref="F464" r:id="rId78" display="https://podminky.urs.cz/item/CS_URS_2025_01/766622216"/>
    <hyperlink ref="F471" r:id="rId79" display="https://podminky.urs.cz/item/CS_URS_2025_01/766660021"/>
    <hyperlink ref="F476" r:id="rId80" display="https://podminky.urs.cz/item/CS_URS_2025_01/766660101"/>
    <hyperlink ref="F483" r:id="rId81" display="https://podminky.urs.cz/item/CS_URS_2025_01/766691811"/>
    <hyperlink ref="F487" r:id="rId82" display="https://podminky.urs.cz/item/CS_URS_2025_01/766691914"/>
    <hyperlink ref="F490" r:id="rId83" display="https://podminky.urs.cz/item/CS_URS_2025_01/766694116"/>
    <hyperlink ref="F496" r:id="rId84" display="https://podminky.urs.cz/item/CS_URS_2025_01/766811112"/>
    <hyperlink ref="F499" r:id="rId85" display="https://podminky.urs.cz/item/CS_URS_2025_01/766811144"/>
    <hyperlink ref="F502" r:id="rId86" display="https://podminky.urs.cz/item/CS_URS_2025_01/766811152"/>
    <hyperlink ref="F509" r:id="rId87" display="https://podminky.urs.cz/item/CS_URS_2025_01/766812830"/>
    <hyperlink ref="F512" r:id="rId88" display="https://podminky.urs.cz/item/CS_URS_2025_01/998766122"/>
    <hyperlink ref="F516" r:id="rId89" display="https://podminky.urs.cz/item/CS_URS_2025_01/771111011"/>
    <hyperlink ref="F522" r:id="rId90" display="https://podminky.urs.cz/item/CS_URS_2025_01/771121011"/>
    <hyperlink ref="F528" r:id="rId91" display="https://podminky.urs.cz/item/CS_URS_2025_01/771573810"/>
    <hyperlink ref="F533" r:id="rId92" display="https://podminky.urs.cz/item/CS_URS_2025_01/771574154"/>
    <hyperlink ref="F543" r:id="rId93" display="https://podminky.urs.cz/item/CS_URS_2025_01/771591115"/>
    <hyperlink ref="F549" r:id="rId94" display="https://podminky.urs.cz/item/CS_URS_2025_01/771592011"/>
    <hyperlink ref="F555" r:id="rId95" display="https://podminky.urs.cz/item/CS_URS_2025_01/998771102"/>
    <hyperlink ref="F559" r:id="rId96" display="https://podminky.urs.cz/item/CS_URS_2025_01/776111311"/>
    <hyperlink ref="F569" r:id="rId97" display="https://podminky.urs.cz/item/CS_URS_2025_01/776121112"/>
    <hyperlink ref="F572" r:id="rId98" display="https://podminky.urs.cz/item/CS_URS_2025_01/776141113"/>
    <hyperlink ref="F575" r:id="rId99" display="https://podminky.urs.cz/item/CS_URS_2025_01/776201811"/>
    <hyperlink ref="F586" r:id="rId100" display="https://podminky.urs.cz/item/CS_URS_2025_01/776231111"/>
    <hyperlink ref="F592" r:id="rId101" display="https://podminky.urs.cz/item/CS_URS_2025_01/776410811"/>
    <hyperlink ref="F602" r:id="rId102" display="https://podminky.urs.cz/item/CS_URS_2025_01/776411111"/>
    <hyperlink ref="F615" r:id="rId103" display="https://podminky.urs.cz/item/CS_URS_2025_01/776991141"/>
    <hyperlink ref="F618" r:id="rId104" display="https://podminky.urs.cz/item/CS_URS_2025_01/998776102"/>
    <hyperlink ref="F622" r:id="rId105" display="https://podminky.urs.cz/item/CS_URS_2025_01/781111011"/>
    <hyperlink ref="F629" r:id="rId106" display="https://podminky.urs.cz/item/CS_URS_2025_01/781121011"/>
    <hyperlink ref="F636" r:id="rId107" display="https://podminky.urs.cz/item/CS_URS_2025_01/781472415"/>
    <hyperlink ref="F646" r:id="rId108" display="https://podminky.urs.cz/item/CS_URS_2025_01/781473810"/>
    <hyperlink ref="F653" r:id="rId109" display="https://podminky.urs.cz/item/CS_URS_2025_01/781492311"/>
    <hyperlink ref="F663" r:id="rId110" display="https://podminky.urs.cz/item/CS_URS_2025_01/781492321"/>
    <hyperlink ref="F670" r:id="rId111" display="https://podminky.urs.cz/item/CS_URS_2025_01/781493611"/>
    <hyperlink ref="F673" r:id="rId112" display="https://podminky.urs.cz/item/CS_URS_2025_01/781495211"/>
    <hyperlink ref="F680" r:id="rId113" display="https://podminky.urs.cz/item/CS_URS_2025_01/998781122"/>
    <hyperlink ref="F684" r:id="rId114" display="https://podminky.urs.cz/item/CS_URS_2025_01/783301311"/>
    <hyperlink ref="F691" r:id="rId115" display="https://podminky.urs.cz/item/CS_URS_2025_01/783314101"/>
    <hyperlink ref="F694" r:id="rId116" display="https://podminky.urs.cz/item/CS_URS_2025_01/783314201"/>
    <hyperlink ref="F697" r:id="rId117" display="https://podminky.urs.cz/item/CS_URS_2025_01/783315101"/>
    <hyperlink ref="F700" r:id="rId118" display="https://podminky.urs.cz/item/CS_URS_2025_01/783317101"/>
    <hyperlink ref="F704" r:id="rId119" display="https://podminky.urs.cz/item/CS_URS_2025_01/784111001"/>
    <hyperlink ref="F717" r:id="rId120" display="https://podminky.urs.cz/item/CS_URS_2025_01/784121001"/>
    <hyperlink ref="F730" r:id="rId121" display="https://podminky.urs.cz/item/CS_URS_2025_01/784161101"/>
    <hyperlink ref="F736" r:id="rId122" display="https://podminky.urs.cz/item/CS_URS_2025_01/784181101"/>
    <hyperlink ref="F749" r:id="rId123" display="https://podminky.urs.cz/item/CS_URS_2025_01/784221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24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82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78</v>
      </c>
    </row>
    <row r="4" s="1" customFormat="1" ht="24.96" customHeight="1">
      <c r="B4" s="22"/>
      <c r="D4" s="132" t="s">
        <v>98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Oprava bytů výpravní budovy žst. SÁZAVA U ŽĎÁRU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99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1151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101</v>
      </c>
      <c r="G12" s="40"/>
      <c r="H12" s="40"/>
      <c r="I12" s="134" t="s">
        <v>23</v>
      </c>
      <c r="J12" s="139" t="str">
        <f>'Rekapitulace stavby'!AN8</f>
        <v>12. 12. 2024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 xml:space="preserve"> </v>
      </c>
      <c r="F15" s="40"/>
      <c r="G15" s="40"/>
      <c r="H15" s="40"/>
      <c r="I15" s="134" t="s">
        <v>28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28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33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28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34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36</v>
      </c>
      <c r="E30" s="40"/>
      <c r="F30" s="40"/>
      <c r="G30" s="40"/>
      <c r="H30" s="40"/>
      <c r="I30" s="40"/>
      <c r="J30" s="146">
        <f>ROUND(J98,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38</v>
      </c>
      <c r="G32" s="40"/>
      <c r="H32" s="40"/>
      <c r="I32" s="147" t="s">
        <v>37</v>
      </c>
      <c r="J32" s="147" t="s">
        <v>39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40</v>
      </c>
      <c r="E33" s="134" t="s">
        <v>41</v>
      </c>
      <c r="F33" s="149">
        <f>ROUND((SUM(BE98:BE759)),  2)</f>
        <v>0</v>
      </c>
      <c r="G33" s="40"/>
      <c r="H33" s="40"/>
      <c r="I33" s="150">
        <v>0.20999999999999999</v>
      </c>
      <c r="J33" s="149">
        <f>ROUND(((SUM(BE98:BE759))*I33),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42</v>
      </c>
      <c r="F34" s="149">
        <f>ROUND((SUM(BF98:BF759)),  2)</f>
        <v>0</v>
      </c>
      <c r="G34" s="40"/>
      <c r="H34" s="40"/>
      <c r="I34" s="150">
        <v>0.12</v>
      </c>
      <c r="J34" s="149">
        <f>ROUND(((SUM(BF98:BF759))*I34),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43</v>
      </c>
      <c r="F35" s="149">
        <f>ROUND((SUM(BG98:BG759)),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44</v>
      </c>
      <c r="F36" s="149">
        <f>ROUND((SUM(BH98:BH759)),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45</v>
      </c>
      <c r="F37" s="149">
        <f>ROUND((SUM(BI98:BI759)),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46</v>
      </c>
      <c r="E39" s="153"/>
      <c r="F39" s="153"/>
      <c r="G39" s="154" t="s">
        <v>47</v>
      </c>
      <c r="H39" s="155" t="s">
        <v>48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102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Oprava bytů výpravní budovy žst. SÁZAVA U ŽĎÁRU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99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02 - byt 02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Sázava u Žďáru, k. ú. Velká Losenice</v>
      </c>
      <c r="G52" s="42"/>
      <c r="H52" s="42"/>
      <c r="I52" s="34" t="s">
        <v>23</v>
      </c>
      <c r="J52" s="74" t="str">
        <f>IF(J12="","",J12)</f>
        <v>12. 12. 2024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31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33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103</v>
      </c>
      <c r="D57" s="164"/>
      <c r="E57" s="164"/>
      <c r="F57" s="164"/>
      <c r="G57" s="164"/>
      <c r="H57" s="164"/>
      <c r="I57" s="164"/>
      <c r="J57" s="165" t="s">
        <v>104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68</v>
      </c>
      <c r="D59" s="42"/>
      <c r="E59" s="42"/>
      <c r="F59" s="42"/>
      <c r="G59" s="42"/>
      <c r="H59" s="42"/>
      <c r="I59" s="42"/>
      <c r="J59" s="104">
        <f>J98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105</v>
      </c>
    </row>
    <row r="60" s="9" customFormat="1" ht="24.96" customHeight="1">
      <c r="A60" s="9"/>
      <c r="B60" s="167"/>
      <c r="C60" s="168"/>
      <c r="D60" s="169" t="s">
        <v>106</v>
      </c>
      <c r="E60" s="170"/>
      <c r="F60" s="170"/>
      <c r="G60" s="170"/>
      <c r="H60" s="170"/>
      <c r="I60" s="170"/>
      <c r="J60" s="171">
        <f>J99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107</v>
      </c>
      <c r="E61" s="176"/>
      <c r="F61" s="176"/>
      <c r="G61" s="176"/>
      <c r="H61" s="176"/>
      <c r="I61" s="176"/>
      <c r="J61" s="177">
        <f>J100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108</v>
      </c>
      <c r="E62" s="176"/>
      <c r="F62" s="176"/>
      <c r="G62" s="176"/>
      <c r="H62" s="176"/>
      <c r="I62" s="176"/>
      <c r="J62" s="177">
        <f>J105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109</v>
      </c>
      <c r="E63" s="176"/>
      <c r="F63" s="176"/>
      <c r="G63" s="176"/>
      <c r="H63" s="176"/>
      <c r="I63" s="176"/>
      <c r="J63" s="177">
        <f>J163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110</v>
      </c>
      <c r="E64" s="176"/>
      <c r="F64" s="176"/>
      <c r="G64" s="176"/>
      <c r="H64" s="176"/>
      <c r="I64" s="176"/>
      <c r="J64" s="177">
        <f>J217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111</v>
      </c>
      <c r="E65" s="176"/>
      <c r="F65" s="176"/>
      <c r="G65" s="176"/>
      <c r="H65" s="176"/>
      <c r="I65" s="176"/>
      <c r="J65" s="177">
        <f>J231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7"/>
      <c r="C66" s="168"/>
      <c r="D66" s="169" t="s">
        <v>112</v>
      </c>
      <c r="E66" s="170"/>
      <c r="F66" s="170"/>
      <c r="G66" s="170"/>
      <c r="H66" s="170"/>
      <c r="I66" s="170"/>
      <c r="J66" s="171">
        <f>J235</f>
        <v>0</v>
      </c>
      <c r="K66" s="168"/>
      <c r="L66" s="17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3"/>
      <c r="C67" s="174"/>
      <c r="D67" s="175" t="s">
        <v>113</v>
      </c>
      <c r="E67" s="176"/>
      <c r="F67" s="176"/>
      <c r="G67" s="176"/>
      <c r="H67" s="176"/>
      <c r="I67" s="176"/>
      <c r="J67" s="177">
        <f>J236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114</v>
      </c>
      <c r="E68" s="176"/>
      <c r="F68" s="176"/>
      <c r="G68" s="176"/>
      <c r="H68" s="176"/>
      <c r="I68" s="176"/>
      <c r="J68" s="177">
        <f>J246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115</v>
      </c>
      <c r="E69" s="176"/>
      <c r="F69" s="176"/>
      <c r="G69" s="176"/>
      <c r="H69" s="176"/>
      <c r="I69" s="176"/>
      <c r="J69" s="177">
        <f>J310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3"/>
      <c r="C70" s="174"/>
      <c r="D70" s="175" t="s">
        <v>116</v>
      </c>
      <c r="E70" s="176"/>
      <c r="F70" s="176"/>
      <c r="G70" s="176"/>
      <c r="H70" s="176"/>
      <c r="I70" s="176"/>
      <c r="J70" s="177">
        <f>J357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3"/>
      <c r="C71" s="174"/>
      <c r="D71" s="175" t="s">
        <v>117</v>
      </c>
      <c r="E71" s="176"/>
      <c r="F71" s="176"/>
      <c r="G71" s="176"/>
      <c r="H71" s="176"/>
      <c r="I71" s="176"/>
      <c r="J71" s="177">
        <f>J409</f>
        <v>0</v>
      </c>
      <c r="K71" s="174"/>
      <c r="L71" s="178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3"/>
      <c r="C72" s="174"/>
      <c r="D72" s="175" t="s">
        <v>118</v>
      </c>
      <c r="E72" s="176"/>
      <c r="F72" s="176"/>
      <c r="G72" s="176"/>
      <c r="H72" s="176"/>
      <c r="I72" s="176"/>
      <c r="J72" s="177">
        <f>J422</f>
        <v>0</v>
      </c>
      <c r="K72" s="174"/>
      <c r="L72" s="178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3"/>
      <c r="C73" s="174"/>
      <c r="D73" s="175" t="s">
        <v>119</v>
      </c>
      <c r="E73" s="176"/>
      <c r="F73" s="176"/>
      <c r="G73" s="176"/>
      <c r="H73" s="176"/>
      <c r="I73" s="176"/>
      <c r="J73" s="177">
        <f>J455</f>
        <v>0</v>
      </c>
      <c r="K73" s="174"/>
      <c r="L73" s="178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3"/>
      <c r="C74" s="174"/>
      <c r="D74" s="175" t="s">
        <v>120</v>
      </c>
      <c r="E74" s="176"/>
      <c r="F74" s="176"/>
      <c r="G74" s="176"/>
      <c r="H74" s="176"/>
      <c r="I74" s="176"/>
      <c r="J74" s="177">
        <f>J513</f>
        <v>0</v>
      </c>
      <c r="K74" s="174"/>
      <c r="L74" s="178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3"/>
      <c r="C75" s="174"/>
      <c r="D75" s="175" t="s">
        <v>121</v>
      </c>
      <c r="E75" s="176"/>
      <c r="F75" s="176"/>
      <c r="G75" s="176"/>
      <c r="H75" s="176"/>
      <c r="I75" s="176"/>
      <c r="J75" s="177">
        <f>J556</f>
        <v>0</v>
      </c>
      <c r="K75" s="174"/>
      <c r="L75" s="178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3"/>
      <c r="C76" s="174"/>
      <c r="D76" s="175" t="s">
        <v>122</v>
      </c>
      <c r="E76" s="176"/>
      <c r="F76" s="176"/>
      <c r="G76" s="176"/>
      <c r="H76" s="176"/>
      <c r="I76" s="176"/>
      <c r="J76" s="177">
        <f>J619</f>
        <v>0</v>
      </c>
      <c r="K76" s="174"/>
      <c r="L76" s="178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3"/>
      <c r="C77" s="174"/>
      <c r="D77" s="175" t="s">
        <v>123</v>
      </c>
      <c r="E77" s="176"/>
      <c r="F77" s="176"/>
      <c r="G77" s="176"/>
      <c r="H77" s="176"/>
      <c r="I77" s="176"/>
      <c r="J77" s="177">
        <f>J681</f>
        <v>0</v>
      </c>
      <c r="K77" s="174"/>
      <c r="L77" s="178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73"/>
      <c r="C78" s="174"/>
      <c r="D78" s="175" t="s">
        <v>124</v>
      </c>
      <c r="E78" s="176"/>
      <c r="F78" s="176"/>
      <c r="G78" s="176"/>
      <c r="H78" s="176"/>
      <c r="I78" s="176"/>
      <c r="J78" s="177">
        <f>J701</f>
        <v>0</v>
      </c>
      <c r="K78" s="174"/>
      <c r="L78" s="178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2" customFormat="1" ht="21.84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61"/>
      <c r="C80" s="62"/>
      <c r="D80" s="62"/>
      <c r="E80" s="62"/>
      <c r="F80" s="62"/>
      <c r="G80" s="62"/>
      <c r="H80" s="62"/>
      <c r="I80" s="62"/>
      <c r="J80" s="62"/>
      <c r="K80" s="6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4" s="2" customFormat="1" ht="6.96" customHeight="1">
      <c r="A84" s="40"/>
      <c r="B84" s="63"/>
      <c r="C84" s="64"/>
      <c r="D84" s="64"/>
      <c r="E84" s="64"/>
      <c r="F84" s="64"/>
      <c r="G84" s="64"/>
      <c r="H84" s="64"/>
      <c r="I84" s="64"/>
      <c r="J84" s="64"/>
      <c r="K84" s="64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24.96" customHeight="1">
      <c r="A85" s="40"/>
      <c r="B85" s="41"/>
      <c r="C85" s="25" t="s">
        <v>125</v>
      </c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16</v>
      </c>
      <c r="D87" s="42"/>
      <c r="E87" s="42"/>
      <c r="F87" s="42"/>
      <c r="G87" s="42"/>
      <c r="H87" s="42"/>
      <c r="I87" s="42"/>
      <c r="J87" s="42"/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6.5" customHeight="1">
      <c r="A88" s="40"/>
      <c r="B88" s="41"/>
      <c r="C88" s="42"/>
      <c r="D88" s="42"/>
      <c r="E88" s="162" t="str">
        <f>E7</f>
        <v>Oprava bytů výpravní budovy žst. SÁZAVA U ŽĎÁRU</v>
      </c>
      <c r="F88" s="34"/>
      <c r="G88" s="34"/>
      <c r="H88" s="34"/>
      <c r="I88" s="42"/>
      <c r="J88" s="42"/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2" customHeight="1">
      <c r="A89" s="40"/>
      <c r="B89" s="41"/>
      <c r="C89" s="34" t="s">
        <v>99</v>
      </c>
      <c r="D89" s="42"/>
      <c r="E89" s="42"/>
      <c r="F89" s="42"/>
      <c r="G89" s="42"/>
      <c r="H89" s="42"/>
      <c r="I89" s="42"/>
      <c r="J89" s="42"/>
      <c r="K89" s="42"/>
      <c r="L89" s="136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6.5" customHeight="1">
      <c r="A90" s="40"/>
      <c r="B90" s="41"/>
      <c r="C90" s="42"/>
      <c r="D90" s="42"/>
      <c r="E90" s="71" t="str">
        <f>E9</f>
        <v>02 - byt 02</v>
      </c>
      <c r="F90" s="42"/>
      <c r="G90" s="42"/>
      <c r="H90" s="42"/>
      <c r="I90" s="42"/>
      <c r="J90" s="42"/>
      <c r="K90" s="42"/>
      <c r="L90" s="136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6.96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36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2" customHeight="1">
      <c r="A92" s="40"/>
      <c r="B92" s="41"/>
      <c r="C92" s="34" t="s">
        <v>21</v>
      </c>
      <c r="D92" s="42"/>
      <c r="E92" s="42"/>
      <c r="F92" s="29" t="str">
        <f>F12</f>
        <v>Sázava u Žďáru, k. ú. Velká Losenice</v>
      </c>
      <c r="G92" s="42"/>
      <c r="H92" s="42"/>
      <c r="I92" s="34" t="s">
        <v>23</v>
      </c>
      <c r="J92" s="74" t="str">
        <f>IF(J12="","",J12)</f>
        <v>12. 12. 2024</v>
      </c>
      <c r="K92" s="42"/>
      <c r="L92" s="136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6.96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136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5.15" customHeight="1">
      <c r="A94" s="40"/>
      <c r="B94" s="41"/>
      <c r="C94" s="34" t="s">
        <v>25</v>
      </c>
      <c r="D94" s="42"/>
      <c r="E94" s="42"/>
      <c r="F94" s="29" t="str">
        <f>E15</f>
        <v xml:space="preserve"> </v>
      </c>
      <c r="G94" s="42"/>
      <c r="H94" s="42"/>
      <c r="I94" s="34" t="s">
        <v>31</v>
      </c>
      <c r="J94" s="38" t="str">
        <f>E21</f>
        <v xml:space="preserve"> </v>
      </c>
      <c r="K94" s="42"/>
      <c r="L94" s="136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5.15" customHeight="1">
      <c r="A95" s="40"/>
      <c r="B95" s="41"/>
      <c r="C95" s="34" t="s">
        <v>29</v>
      </c>
      <c r="D95" s="42"/>
      <c r="E95" s="42"/>
      <c r="F95" s="29" t="str">
        <f>IF(E18="","",E18)</f>
        <v>Vyplň údaj</v>
      </c>
      <c r="G95" s="42"/>
      <c r="H95" s="42"/>
      <c r="I95" s="34" t="s">
        <v>33</v>
      </c>
      <c r="J95" s="38" t="str">
        <f>E24</f>
        <v xml:space="preserve"> </v>
      </c>
      <c r="K95" s="42"/>
      <c r="L95" s="136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10.32" customHeight="1">
      <c r="A96" s="40"/>
      <c r="B96" s="41"/>
      <c r="C96" s="42"/>
      <c r="D96" s="42"/>
      <c r="E96" s="42"/>
      <c r="F96" s="42"/>
      <c r="G96" s="42"/>
      <c r="H96" s="42"/>
      <c r="I96" s="42"/>
      <c r="J96" s="42"/>
      <c r="K96" s="42"/>
      <c r="L96" s="136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11" customFormat="1" ht="29.28" customHeight="1">
      <c r="A97" s="179"/>
      <c r="B97" s="180"/>
      <c r="C97" s="181" t="s">
        <v>126</v>
      </c>
      <c r="D97" s="182" t="s">
        <v>55</v>
      </c>
      <c r="E97" s="182" t="s">
        <v>51</v>
      </c>
      <c r="F97" s="182" t="s">
        <v>52</v>
      </c>
      <c r="G97" s="182" t="s">
        <v>127</v>
      </c>
      <c r="H97" s="182" t="s">
        <v>128</v>
      </c>
      <c r="I97" s="182" t="s">
        <v>129</v>
      </c>
      <c r="J97" s="182" t="s">
        <v>104</v>
      </c>
      <c r="K97" s="183" t="s">
        <v>130</v>
      </c>
      <c r="L97" s="184"/>
      <c r="M97" s="94" t="s">
        <v>19</v>
      </c>
      <c r="N97" s="95" t="s">
        <v>40</v>
      </c>
      <c r="O97" s="95" t="s">
        <v>131</v>
      </c>
      <c r="P97" s="95" t="s">
        <v>132</v>
      </c>
      <c r="Q97" s="95" t="s">
        <v>133</v>
      </c>
      <c r="R97" s="95" t="s">
        <v>134</v>
      </c>
      <c r="S97" s="95" t="s">
        <v>135</v>
      </c>
      <c r="T97" s="96" t="s">
        <v>136</v>
      </c>
      <c r="U97" s="179"/>
      <c r="V97" s="179"/>
      <c r="W97" s="179"/>
      <c r="X97" s="179"/>
      <c r="Y97" s="179"/>
      <c r="Z97" s="179"/>
      <c r="AA97" s="179"/>
      <c r="AB97" s="179"/>
      <c r="AC97" s="179"/>
      <c r="AD97" s="179"/>
      <c r="AE97" s="179"/>
    </row>
    <row r="98" s="2" customFormat="1" ht="22.8" customHeight="1">
      <c r="A98" s="40"/>
      <c r="B98" s="41"/>
      <c r="C98" s="101" t="s">
        <v>137</v>
      </c>
      <c r="D98" s="42"/>
      <c r="E98" s="42"/>
      <c r="F98" s="42"/>
      <c r="G98" s="42"/>
      <c r="H98" s="42"/>
      <c r="I98" s="42"/>
      <c r="J98" s="185">
        <f>BK98</f>
        <v>0</v>
      </c>
      <c r="K98" s="42"/>
      <c r="L98" s="46"/>
      <c r="M98" s="97"/>
      <c r="N98" s="186"/>
      <c r="O98" s="98"/>
      <c r="P98" s="187">
        <f>P99+P235</f>
        <v>0</v>
      </c>
      <c r="Q98" s="98"/>
      <c r="R98" s="187">
        <f>R99+R235</f>
        <v>5.2523733100000003</v>
      </c>
      <c r="S98" s="98"/>
      <c r="T98" s="188">
        <f>T99+T235</f>
        <v>3.3503000000000003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69</v>
      </c>
      <c r="AU98" s="19" t="s">
        <v>105</v>
      </c>
      <c r="BK98" s="189">
        <f>BK99+BK235</f>
        <v>0</v>
      </c>
    </row>
    <row r="99" s="12" customFormat="1" ht="25.92" customHeight="1">
      <c r="A99" s="12"/>
      <c r="B99" s="190"/>
      <c r="C99" s="191"/>
      <c r="D99" s="192" t="s">
        <v>69</v>
      </c>
      <c r="E99" s="193" t="s">
        <v>138</v>
      </c>
      <c r="F99" s="193" t="s">
        <v>139</v>
      </c>
      <c r="G99" s="191"/>
      <c r="H99" s="191"/>
      <c r="I99" s="194"/>
      <c r="J99" s="195">
        <f>BK99</f>
        <v>0</v>
      </c>
      <c r="K99" s="191"/>
      <c r="L99" s="196"/>
      <c r="M99" s="197"/>
      <c r="N99" s="198"/>
      <c r="O99" s="198"/>
      <c r="P99" s="199">
        <f>P100+P105+P163+P217+P231</f>
        <v>0</v>
      </c>
      <c r="Q99" s="198"/>
      <c r="R99" s="199">
        <f>R100+R105+R163+R217+R231</f>
        <v>1.5905309000000003</v>
      </c>
      <c r="S99" s="198"/>
      <c r="T99" s="200">
        <f>T100+T105+T163+T217+T231</f>
        <v>1.2509700000000001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1" t="s">
        <v>78</v>
      </c>
      <c r="AT99" s="202" t="s">
        <v>69</v>
      </c>
      <c r="AU99" s="202" t="s">
        <v>70</v>
      </c>
      <c r="AY99" s="201" t="s">
        <v>140</v>
      </c>
      <c r="BK99" s="203">
        <f>BK100+BK105+BK163+BK217+BK231</f>
        <v>0</v>
      </c>
    </row>
    <row r="100" s="12" customFormat="1" ht="22.8" customHeight="1">
      <c r="A100" s="12"/>
      <c r="B100" s="190"/>
      <c r="C100" s="191"/>
      <c r="D100" s="192" t="s">
        <v>69</v>
      </c>
      <c r="E100" s="204" t="s">
        <v>141</v>
      </c>
      <c r="F100" s="204" t="s">
        <v>142</v>
      </c>
      <c r="G100" s="191"/>
      <c r="H100" s="191"/>
      <c r="I100" s="194"/>
      <c r="J100" s="205">
        <f>BK100</f>
        <v>0</v>
      </c>
      <c r="K100" s="191"/>
      <c r="L100" s="196"/>
      <c r="M100" s="197"/>
      <c r="N100" s="198"/>
      <c r="O100" s="198"/>
      <c r="P100" s="199">
        <f>SUM(P101:P104)</f>
        <v>0</v>
      </c>
      <c r="Q100" s="198"/>
      <c r="R100" s="199">
        <f>SUM(R101:R104)</f>
        <v>0.047887199999999998</v>
      </c>
      <c r="S100" s="198"/>
      <c r="T100" s="200">
        <f>SUM(T101:T104)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1" t="s">
        <v>78</v>
      </c>
      <c r="AT100" s="202" t="s">
        <v>69</v>
      </c>
      <c r="AU100" s="202" t="s">
        <v>78</v>
      </c>
      <c r="AY100" s="201" t="s">
        <v>140</v>
      </c>
      <c r="BK100" s="203">
        <f>SUM(BK101:BK104)</f>
        <v>0</v>
      </c>
    </row>
    <row r="101" s="2" customFormat="1" ht="16.5" customHeight="1">
      <c r="A101" s="40"/>
      <c r="B101" s="41"/>
      <c r="C101" s="206" t="s">
        <v>78</v>
      </c>
      <c r="D101" s="206" t="s">
        <v>143</v>
      </c>
      <c r="E101" s="207" t="s">
        <v>144</v>
      </c>
      <c r="F101" s="208" t="s">
        <v>145</v>
      </c>
      <c r="G101" s="209" t="s">
        <v>146</v>
      </c>
      <c r="H101" s="210">
        <v>1.0800000000000001</v>
      </c>
      <c r="I101" s="211"/>
      <c r="J101" s="212">
        <f>ROUND(I101*H101,2)</f>
        <v>0</v>
      </c>
      <c r="K101" s="208" t="s">
        <v>147</v>
      </c>
      <c r="L101" s="46"/>
      <c r="M101" s="213" t="s">
        <v>19</v>
      </c>
      <c r="N101" s="214" t="s">
        <v>42</v>
      </c>
      <c r="O101" s="86"/>
      <c r="P101" s="215">
        <f>O101*H101</f>
        <v>0</v>
      </c>
      <c r="Q101" s="215">
        <v>0.044339999999999997</v>
      </c>
      <c r="R101" s="215">
        <f>Q101*H101</f>
        <v>0.047887199999999998</v>
      </c>
      <c r="S101" s="215">
        <v>0</v>
      </c>
      <c r="T101" s="216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7" t="s">
        <v>148</v>
      </c>
      <c r="AT101" s="217" t="s">
        <v>143</v>
      </c>
      <c r="AU101" s="217" t="s">
        <v>149</v>
      </c>
      <c r="AY101" s="19" t="s">
        <v>140</v>
      </c>
      <c r="BE101" s="218">
        <f>IF(N101="základní",J101,0)</f>
        <v>0</v>
      </c>
      <c r="BF101" s="218">
        <f>IF(N101="snížená",J101,0)</f>
        <v>0</v>
      </c>
      <c r="BG101" s="218">
        <f>IF(N101="zákl. přenesená",J101,0)</f>
        <v>0</v>
      </c>
      <c r="BH101" s="218">
        <f>IF(N101="sníž. přenesená",J101,0)</f>
        <v>0</v>
      </c>
      <c r="BI101" s="218">
        <f>IF(N101="nulová",J101,0)</f>
        <v>0</v>
      </c>
      <c r="BJ101" s="19" t="s">
        <v>149</v>
      </c>
      <c r="BK101" s="218">
        <f>ROUND(I101*H101,2)</f>
        <v>0</v>
      </c>
      <c r="BL101" s="19" t="s">
        <v>148</v>
      </c>
      <c r="BM101" s="217" t="s">
        <v>1152</v>
      </c>
    </row>
    <row r="102" s="2" customFormat="1">
      <c r="A102" s="40"/>
      <c r="B102" s="41"/>
      <c r="C102" s="42"/>
      <c r="D102" s="219" t="s">
        <v>151</v>
      </c>
      <c r="E102" s="42"/>
      <c r="F102" s="220" t="s">
        <v>152</v>
      </c>
      <c r="G102" s="42"/>
      <c r="H102" s="42"/>
      <c r="I102" s="221"/>
      <c r="J102" s="42"/>
      <c r="K102" s="42"/>
      <c r="L102" s="46"/>
      <c r="M102" s="222"/>
      <c r="N102" s="22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151</v>
      </c>
      <c r="AU102" s="19" t="s">
        <v>149</v>
      </c>
    </row>
    <row r="103" s="2" customFormat="1">
      <c r="A103" s="40"/>
      <c r="B103" s="41"/>
      <c r="C103" s="42"/>
      <c r="D103" s="224" t="s">
        <v>153</v>
      </c>
      <c r="E103" s="42"/>
      <c r="F103" s="225" t="s">
        <v>154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153</v>
      </c>
      <c r="AU103" s="19" t="s">
        <v>149</v>
      </c>
    </row>
    <row r="104" s="13" customFormat="1">
      <c r="A104" s="13"/>
      <c r="B104" s="226"/>
      <c r="C104" s="227"/>
      <c r="D104" s="219" t="s">
        <v>155</v>
      </c>
      <c r="E104" s="228" t="s">
        <v>19</v>
      </c>
      <c r="F104" s="229" t="s">
        <v>156</v>
      </c>
      <c r="G104" s="227"/>
      <c r="H104" s="230">
        <v>1.0800000000000001</v>
      </c>
      <c r="I104" s="231"/>
      <c r="J104" s="227"/>
      <c r="K104" s="227"/>
      <c r="L104" s="232"/>
      <c r="M104" s="233"/>
      <c r="N104" s="234"/>
      <c r="O104" s="234"/>
      <c r="P104" s="234"/>
      <c r="Q104" s="234"/>
      <c r="R104" s="234"/>
      <c r="S104" s="234"/>
      <c r="T104" s="235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6" t="s">
        <v>155</v>
      </c>
      <c r="AU104" s="236" t="s">
        <v>149</v>
      </c>
      <c r="AV104" s="13" t="s">
        <v>149</v>
      </c>
      <c r="AW104" s="13" t="s">
        <v>32</v>
      </c>
      <c r="AX104" s="13" t="s">
        <v>78</v>
      </c>
      <c r="AY104" s="236" t="s">
        <v>140</v>
      </c>
    </row>
    <row r="105" s="12" customFormat="1" ht="22.8" customHeight="1">
      <c r="A105" s="12"/>
      <c r="B105" s="190"/>
      <c r="C105" s="191"/>
      <c r="D105" s="192" t="s">
        <v>69</v>
      </c>
      <c r="E105" s="204" t="s">
        <v>157</v>
      </c>
      <c r="F105" s="204" t="s">
        <v>158</v>
      </c>
      <c r="G105" s="191"/>
      <c r="H105" s="191"/>
      <c r="I105" s="194"/>
      <c r="J105" s="205">
        <f>BK105</f>
        <v>0</v>
      </c>
      <c r="K105" s="191"/>
      <c r="L105" s="196"/>
      <c r="M105" s="197"/>
      <c r="N105" s="198"/>
      <c r="O105" s="198"/>
      <c r="P105" s="199">
        <f>SUM(P106:P162)</f>
        <v>0</v>
      </c>
      <c r="Q105" s="198"/>
      <c r="R105" s="199">
        <f>SUM(R106:R162)</f>
        <v>1.5418757000000003</v>
      </c>
      <c r="S105" s="198"/>
      <c r="T105" s="200">
        <f>SUM(T106:T162)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1" t="s">
        <v>78</v>
      </c>
      <c r="AT105" s="202" t="s">
        <v>69</v>
      </c>
      <c r="AU105" s="202" t="s">
        <v>78</v>
      </c>
      <c r="AY105" s="201" t="s">
        <v>140</v>
      </c>
      <c r="BK105" s="203">
        <f>SUM(BK106:BK162)</f>
        <v>0</v>
      </c>
    </row>
    <row r="106" s="2" customFormat="1" ht="16.5" customHeight="1">
      <c r="A106" s="40"/>
      <c r="B106" s="41"/>
      <c r="C106" s="206" t="s">
        <v>149</v>
      </c>
      <c r="D106" s="206" t="s">
        <v>143</v>
      </c>
      <c r="E106" s="207" t="s">
        <v>159</v>
      </c>
      <c r="F106" s="208" t="s">
        <v>160</v>
      </c>
      <c r="G106" s="209" t="s">
        <v>146</v>
      </c>
      <c r="H106" s="210">
        <v>75.239999999999995</v>
      </c>
      <c r="I106" s="211"/>
      <c r="J106" s="212">
        <f>ROUND(I106*H106,2)</f>
        <v>0</v>
      </c>
      <c r="K106" s="208" t="s">
        <v>147</v>
      </c>
      <c r="L106" s="46"/>
      <c r="M106" s="213" t="s">
        <v>19</v>
      </c>
      <c r="N106" s="214" t="s">
        <v>42</v>
      </c>
      <c r="O106" s="86"/>
      <c r="P106" s="215">
        <f>O106*H106</f>
        <v>0</v>
      </c>
      <c r="Q106" s="215">
        <v>0.0040000000000000001</v>
      </c>
      <c r="R106" s="215">
        <f>Q106*H106</f>
        <v>0.30096000000000001</v>
      </c>
      <c r="S106" s="215">
        <v>0</v>
      </c>
      <c r="T106" s="216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148</v>
      </c>
      <c r="AT106" s="217" t="s">
        <v>143</v>
      </c>
      <c r="AU106" s="217" t="s">
        <v>149</v>
      </c>
      <c r="AY106" s="19" t="s">
        <v>140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149</v>
      </c>
      <c r="BK106" s="218">
        <f>ROUND(I106*H106,2)</f>
        <v>0</v>
      </c>
      <c r="BL106" s="19" t="s">
        <v>148</v>
      </c>
      <c r="BM106" s="217" t="s">
        <v>1153</v>
      </c>
    </row>
    <row r="107" s="2" customFormat="1">
      <c r="A107" s="40"/>
      <c r="B107" s="41"/>
      <c r="C107" s="42"/>
      <c r="D107" s="219" t="s">
        <v>151</v>
      </c>
      <c r="E107" s="42"/>
      <c r="F107" s="220" t="s">
        <v>162</v>
      </c>
      <c r="G107" s="42"/>
      <c r="H107" s="42"/>
      <c r="I107" s="221"/>
      <c r="J107" s="42"/>
      <c r="K107" s="42"/>
      <c r="L107" s="46"/>
      <c r="M107" s="222"/>
      <c r="N107" s="22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151</v>
      </c>
      <c r="AU107" s="19" t="s">
        <v>149</v>
      </c>
    </row>
    <row r="108" s="2" customFormat="1">
      <c r="A108" s="40"/>
      <c r="B108" s="41"/>
      <c r="C108" s="42"/>
      <c r="D108" s="224" t="s">
        <v>153</v>
      </c>
      <c r="E108" s="42"/>
      <c r="F108" s="225" t="s">
        <v>163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153</v>
      </c>
      <c r="AU108" s="19" t="s">
        <v>149</v>
      </c>
    </row>
    <row r="109" s="13" customFormat="1">
      <c r="A109" s="13"/>
      <c r="B109" s="226"/>
      <c r="C109" s="227"/>
      <c r="D109" s="219" t="s">
        <v>155</v>
      </c>
      <c r="E109" s="228" t="s">
        <v>19</v>
      </c>
      <c r="F109" s="229" t="s">
        <v>164</v>
      </c>
      <c r="G109" s="227"/>
      <c r="H109" s="230">
        <v>9.4700000000000006</v>
      </c>
      <c r="I109" s="231"/>
      <c r="J109" s="227"/>
      <c r="K109" s="227"/>
      <c r="L109" s="232"/>
      <c r="M109" s="233"/>
      <c r="N109" s="234"/>
      <c r="O109" s="234"/>
      <c r="P109" s="234"/>
      <c r="Q109" s="234"/>
      <c r="R109" s="234"/>
      <c r="S109" s="234"/>
      <c r="T109" s="235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6" t="s">
        <v>155</v>
      </c>
      <c r="AU109" s="236" t="s">
        <v>149</v>
      </c>
      <c r="AV109" s="13" t="s">
        <v>149</v>
      </c>
      <c r="AW109" s="13" t="s">
        <v>32</v>
      </c>
      <c r="AX109" s="13" t="s">
        <v>70</v>
      </c>
      <c r="AY109" s="236" t="s">
        <v>140</v>
      </c>
    </row>
    <row r="110" s="13" customFormat="1">
      <c r="A110" s="13"/>
      <c r="B110" s="226"/>
      <c r="C110" s="227"/>
      <c r="D110" s="219" t="s">
        <v>155</v>
      </c>
      <c r="E110" s="228" t="s">
        <v>19</v>
      </c>
      <c r="F110" s="229" t="s">
        <v>165</v>
      </c>
      <c r="G110" s="227"/>
      <c r="H110" s="230">
        <v>1.3300000000000001</v>
      </c>
      <c r="I110" s="231"/>
      <c r="J110" s="227"/>
      <c r="K110" s="227"/>
      <c r="L110" s="232"/>
      <c r="M110" s="233"/>
      <c r="N110" s="234"/>
      <c r="O110" s="234"/>
      <c r="P110" s="234"/>
      <c r="Q110" s="234"/>
      <c r="R110" s="234"/>
      <c r="S110" s="234"/>
      <c r="T110" s="235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6" t="s">
        <v>155</v>
      </c>
      <c r="AU110" s="236" t="s">
        <v>149</v>
      </c>
      <c r="AV110" s="13" t="s">
        <v>149</v>
      </c>
      <c r="AW110" s="13" t="s">
        <v>32</v>
      </c>
      <c r="AX110" s="13" t="s">
        <v>70</v>
      </c>
      <c r="AY110" s="236" t="s">
        <v>140</v>
      </c>
    </row>
    <row r="111" s="13" customFormat="1">
      <c r="A111" s="13"/>
      <c r="B111" s="226"/>
      <c r="C111" s="227"/>
      <c r="D111" s="219" t="s">
        <v>155</v>
      </c>
      <c r="E111" s="228" t="s">
        <v>19</v>
      </c>
      <c r="F111" s="229" t="s">
        <v>166</v>
      </c>
      <c r="G111" s="227"/>
      <c r="H111" s="230">
        <v>14.51</v>
      </c>
      <c r="I111" s="231"/>
      <c r="J111" s="227"/>
      <c r="K111" s="227"/>
      <c r="L111" s="232"/>
      <c r="M111" s="233"/>
      <c r="N111" s="234"/>
      <c r="O111" s="234"/>
      <c r="P111" s="234"/>
      <c r="Q111" s="234"/>
      <c r="R111" s="234"/>
      <c r="S111" s="234"/>
      <c r="T111" s="235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6" t="s">
        <v>155</v>
      </c>
      <c r="AU111" s="236" t="s">
        <v>149</v>
      </c>
      <c r="AV111" s="13" t="s">
        <v>149</v>
      </c>
      <c r="AW111" s="13" t="s">
        <v>32</v>
      </c>
      <c r="AX111" s="13" t="s">
        <v>70</v>
      </c>
      <c r="AY111" s="236" t="s">
        <v>140</v>
      </c>
    </row>
    <row r="112" s="13" customFormat="1">
      <c r="A112" s="13"/>
      <c r="B112" s="226"/>
      <c r="C112" s="227"/>
      <c r="D112" s="219" t="s">
        <v>155</v>
      </c>
      <c r="E112" s="228" t="s">
        <v>19</v>
      </c>
      <c r="F112" s="229" t="s">
        <v>167</v>
      </c>
      <c r="G112" s="227"/>
      <c r="H112" s="230">
        <v>1.27</v>
      </c>
      <c r="I112" s="231"/>
      <c r="J112" s="227"/>
      <c r="K112" s="227"/>
      <c r="L112" s="232"/>
      <c r="M112" s="233"/>
      <c r="N112" s="234"/>
      <c r="O112" s="234"/>
      <c r="P112" s="234"/>
      <c r="Q112" s="234"/>
      <c r="R112" s="234"/>
      <c r="S112" s="234"/>
      <c r="T112" s="235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6" t="s">
        <v>155</v>
      </c>
      <c r="AU112" s="236" t="s">
        <v>149</v>
      </c>
      <c r="AV112" s="13" t="s">
        <v>149</v>
      </c>
      <c r="AW112" s="13" t="s">
        <v>32</v>
      </c>
      <c r="AX112" s="13" t="s">
        <v>70</v>
      </c>
      <c r="AY112" s="236" t="s">
        <v>140</v>
      </c>
    </row>
    <row r="113" s="13" customFormat="1">
      <c r="A113" s="13"/>
      <c r="B113" s="226"/>
      <c r="C113" s="227"/>
      <c r="D113" s="219" t="s">
        <v>155</v>
      </c>
      <c r="E113" s="228" t="s">
        <v>19</v>
      </c>
      <c r="F113" s="229" t="s">
        <v>168</v>
      </c>
      <c r="G113" s="227"/>
      <c r="H113" s="230">
        <v>21.620000000000001</v>
      </c>
      <c r="I113" s="231"/>
      <c r="J113" s="227"/>
      <c r="K113" s="227"/>
      <c r="L113" s="232"/>
      <c r="M113" s="233"/>
      <c r="N113" s="234"/>
      <c r="O113" s="234"/>
      <c r="P113" s="234"/>
      <c r="Q113" s="234"/>
      <c r="R113" s="234"/>
      <c r="S113" s="234"/>
      <c r="T113" s="235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6" t="s">
        <v>155</v>
      </c>
      <c r="AU113" s="236" t="s">
        <v>149</v>
      </c>
      <c r="AV113" s="13" t="s">
        <v>149</v>
      </c>
      <c r="AW113" s="13" t="s">
        <v>32</v>
      </c>
      <c r="AX113" s="13" t="s">
        <v>70</v>
      </c>
      <c r="AY113" s="236" t="s">
        <v>140</v>
      </c>
    </row>
    <row r="114" s="13" customFormat="1">
      <c r="A114" s="13"/>
      <c r="B114" s="226"/>
      <c r="C114" s="227"/>
      <c r="D114" s="219" t="s">
        <v>155</v>
      </c>
      <c r="E114" s="228" t="s">
        <v>19</v>
      </c>
      <c r="F114" s="229" t="s">
        <v>169</v>
      </c>
      <c r="G114" s="227"/>
      <c r="H114" s="230">
        <v>3.3399999999999999</v>
      </c>
      <c r="I114" s="231"/>
      <c r="J114" s="227"/>
      <c r="K114" s="227"/>
      <c r="L114" s="232"/>
      <c r="M114" s="233"/>
      <c r="N114" s="234"/>
      <c r="O114" s="234"/>
      <c r="P114" s="234"/>
      <c r="Q114" s="234"/>
      <c r="R114" s="234"/>
      <c r="S114" s="234"/>
      <c r="T114" s="235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6" t="s">
        <v>155</v>
      </c>
      <c r="AU114" s="236" t="s">
        <v>149</v>
      </c>
      <c r="AV114" s="13" t="s">
        <v>149</v>
      </c>
      <c r="AW114" s="13" t="s">
        <v>32</v>
      </c>
      <c r="AX114" s="13" t="s">
        <v>70</v>
      </c>
      <c r="AY114" s="236" t="s">
        <v>140</v>
      </c>
    </row>
    <row r="115" s="13" customFormat="1">
      <c r="A115" s="13"/>
      <c r="B115" s="226"/>
      <c r="C115" s="227"/>
      <c r="D115" s="219" t="s">
        <v>155</v>
      </c>
      <c r="E115" s="228" t="s">
        <v>19</v>
      </c>
      <c r="F115" s="229" t="s">
        <v>170</v>
      </c>
      <c r="G115" s="227"/>
      <c r="H115" s="230">
        <v>15.130000000000001</v>
      </c>
      <c r="I115" s="231"/>
      <c r="J115" s="227"/>
      <c r="K115" s="227"/>
      <c r="L115" s="232"/>
      <c r="M115" s="233"/>
      <c r="N115" s="234"/>
      <c r="O115" s="234"/>
      <c r="P115" s="234"/>
      <c r="Q115" s="234"/>
      <c r="R115" s="234"/>
      <c r="S115" s="234"/>
      <c r="T115" s="235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6" t="s">
        <v>155</v>
      </c>
      <c r="AU115" s="236" t="s">
        <v>149</v>
      </c>
      <c r="AV115" s="13" t="s">
        <v>149</v>
      </c>
      <c r="AW115" s="13" t="s">
        <v>32</v>
      </c>
      <c r="AX115" s="13" t="s">
        <v>70</v>
      </c>
      <c r="AY115" s="236" t="s">
        <v>140</v>
      </c>
    </row>
    <row r="116" s="13" customFormat="1">
      <c r="A116" s="13"/>
      <c r="B116" s="226"/>
      <c r="C116" s="227"/>
      <c r="D116" s="219" t="s">
        <v>155</v>
      </c>
      <c r="E116" s="228" t="s">
        <v>19</v>
      </c>
      <c r="F116" s="229" t="s">
        <v>171</v>
      </c>
      <c r="G116" s="227"/>
      <c r="H116" s="230">
        <v>8.5700000000000003</v>
      </c>
      <c r="I116" s="231"/>
      <c r="J116" s="227"/>
      <c r="K116" s="227"/>
      <c r="L116" s="232"/>
      <c r="M116" s="233"/>
      <c r="N116" s="234"/>
      <c r="O116" s="234"/>
      <c r="P116" s="234"/>
      <c r="Q116" s="234"/>
      <c r="R116" s="234"/>
      <c r="S116" s="234"/>
      <c r="T116" s="235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6" t="s">
        <v>155</v>
      </c>
      <c r="AU116" s="236" t="s">
        <v>149</v>
      </c>
      <c r="AV116" s="13" t="s">
        <v>149</v>
      </c>
      <c r="AW116" s="13" t="s">
        <v>32</v>
      </c>
      <c r="AX116" s="13" t="s">
        <v>70</v>
      </c>
      <c r="AY116" s="236" t="s">
        <v>140</v>
      </c>
    </row>
    <row r="117" s="14" customFormat="1">
      <c r="A117" s="14"/>
      <c r="B117" s="237"/>
      <c r="C117" s="238"/>
      <c r="D117" s="219" t="s">
        <v>155</v>
      </c>
      <c r="E117" s="239" t="s">
        <v>19</v>
      </c>
      <c r="F117" s="240" t="s">
        <v>172</v>
      </c>
      <c r="G117" s="238"/>
      <c r="H117" s="241">
        <v>75.239999999999995</v>
      </c>
      <c r="I117" s="242"/>
      <c r="J117" s="238"/>
      <c r="K117" s="238"/>
      <c r="L117" s="243"/>
      <c r="M117" s="244"/>
      <c r="N117" s="245"/>
      <c r="O117" s="245"/>
      <c r="P117" s="245"/>
      <c r="Q117" s="245"/>
      <c r="R117" s="245"/>
      <c r="S117" s="245"/>
      <c r="T117" s="246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7" t="s">
        <v>155</v>
      </c>
      <c r="AU117" s="247" t="s">
        <v>149</v>
      </c>
      <c r="AV117" s="14" t="s">
        <v>148</v>
      </c>
      <c r="AW117" s="14" t="s">
        <v>32</v>
      </c>
      <c r="AX117" s="14" t="s">
        <v>78</v>
      </c>
      <c r="AY117" s="247" t="s">
        <v>140</v>
      </c>
    </row>
    <row r="118" s="2" customFormat="1" ht="16.5" customHeight="1">
      <c r="A118" s="40"/>
      <c r="B118" s="41"/>
      <c r="C118" s="206" t="s">
        <v>141</v>
      </c>
      <c r="D118" s="206" t="s">
        <v>143</v>
      </c>
      <c r="E118" s="207" t="s">
        <v>173</v>
      </c>
      <c r="F118" s="208" t="s">
        <v>174</v>
      </c>
      <c r="G118" s="209" t="s">
        <v>146</v>
      </c>
      <c r="H118" s="210">
        <v>2.6280000000000001</v>
      </c>
      <c r="I118" s="211"/>
      <c r="J118" s="212">
        <f>ROUND(I118*H118,2)</f>
        <v>0</v>
      </c>
      <c r="K118" s="208" t="s">
        <v>147</v>
      </c>
      <c r="L118" s="46"/>
      <c r="M118" s="213" t="s">
        <v>19</v>
      </c>
      <c r="N118" s="214" t="s">
        <v>42</v>
      </c>
      <c r="O118" s="86"/>
      <c r="P118" s="215">
        <f>O118*H118</f>
        <v>0</v>
      </c>
      <c r="Q118" s="215">
        <v>0.056000000000000001</v>
      </c>
      <c r="R118" s="215">
        <f>Q118*H118</f>
        <v>0.14716800000000002</v>
      </c>
      <c r="S118" s="215">
        <v>0</v>
      </c>
      <c r="T118" s="21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7" t="s">
        <v>148</v>
      </c>
      <c r="AT118" s="217" t="s">
        <v>143</v>
      </c>
      <c r="AU118" s="217" t="s">
        <v>149</v>
      </c>
      <c r="AY118" s="19" t="s">
        <v>140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9" t="s">
        <v>149</v>
      </c>
      <c r="BK118" s="218">
        <f>ROUND(I118*H118,2)</f>
        <v>0</v>
      </c>
      <c r="BL118" s="19" t="s">
        <v>148</v>
      </c>
      <c r="BM118" s="217" t="s">
        <v>1154</v>
      </c>
    </row>
    <row r="119" s="2" customFormat="1">
      <c r="A119" s="40"/>
      <c r="B119" s="41"/>
      <c r="C119" s="42"/>
      <c r="D119" s="219" t="s">
        <v>151</v>
      </c>
      <c r="E119" s="42"/>
      <c r="F119" s="220" t="s">
        <v>176</v>
      </c>
      <c r="G119" s="42"/>
      <c r="H119" s="42"/>
      <c r="I119" s="221"/>
      <c r="J119" s="42"/>
      <c r="K119" s="42"/>
      <c r="L119" s="46"/>
      <c r="M119" s="222"/>
      <c r="N119" s="223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151</v>
      </c>
      <c r="AU119" s="19" t="s">
        <v>149</v>
      </c>
    </row>
    <row r="120" s="2" customFormat="1">
      <c r="A120" s="40"/>
      <c r="B120" s="41"/>
      <c r="C120" s="42"/>
      <c r="D120" s="224" t="s">
        <v>153</v>
      </c>
      <c r="E120" s="42"/>
      <c r="F120" s="225" t="s">
        <v>177</v>
      </c>
      <c r="G120" s="42"/>
      <c r="H120" s="42"/>
      <c r="I120" s="221"/>
      <c r="J120" s="42"/>
      <c r="K120" s="42"/>
      <c r="L120" s="46"/>
      <c r="M120" s="222"/>
      <c r="N120" s="22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153</v>
      </c>
      <c r="AU120" s="19" t="s">
        <v>149</v>
      </c>
    </row>
    <row r="121" s="13" customFormat="1">
      <c r="A121" s="13"/>
      <c r="B121" s="226"/>
      <c r="C121" s="227"/>
      <c r="D121" s="219" t="s">
        <v>155</v>
      </c>
      <c r="E121" s="228" t="s">
        <v>19</v>
      </c>
      <c r="F121" s="229" t="s">
        <v>178</v>
      </c>
      <c r="G121" s="227"/>
      <c r="H121" s="230">
        <v>1.008</v>
      </c>
      <c r="I121" s="231"/>
      <c r="J121" s="227"/>
      <c r="K121" s="227"/>
      <c r="L121" s="232"/>
      <c r="M121" s="233"/>
      <c r="N121" s="234"/>
      <c r="O121" s="234"/>
      <c r="P121" s="234"/>
      <c r="Q121" s="234"/>
      <c r="R121" s="234"/>
      <c r="S121" s="234"/>
      <c r="T121" s="235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6" t="s">
        <v>155</v>
      </c>
      <c r="AU121" s="236" t="s">
        <v>149</v>
      </c>
      <c r="AV121" s="13" t="s">
        <v>149</v>
      </c>
      <c r="AW121" s="13" t="s">
        <v>32</v>
      </c>
      <c r="AX121" s="13" t="s">
        <v>70</v>
      </c>
      <c r="AY121" s="236" t="s">
        <v>140</v>
      </c>
    </row>
    <row r="122" s="13" customFormat="1">
      <c r="A122" s="13"/>
      <c r="B122" s="226"/>
      <c r="C122" s="227"/>
      <c r="D122" s="219" t="s">
        <v>155</v>
      </c>
      <c r="E122" s="228" t="s">
        <v>19</v>
      </c>
      <c r="F122" s="229" t="s">
        <v>179</v>
      </c>
      <c r="G122" s="227"/>
      <c r="H122" s="230">
        <v>0.59999999999999998</v>
      </c>
      <c r="I122" s="231"/>
      <c r="J122" s="227"/>
      <c r="K122" s="227"/>
      <c r="L122" s="232"/>
      <c r="M122" s="233"/>
      <c r="N122" s="234"/>
      <c r="O122" s="234"/>
      <c r="P122" s="234"/>
      <c r="Q122" s="234"/>
      <c r="R122" s="234"/>
      <c r="S122" s="234"/>
      <c r="T122" s="235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6" t="s">
        <v>155</v>
      </c>
      <c r="AU122" s="236" t="s">
        <v>149</v>
      </c>
      <c r="AV122" s="13" t="s">
        <v>149</v>
      </c>
      <c r="AW122" s="13" t="s">
        <v>32</v>
      </c>
      <c r="AX122" s="13" t="s">
        <v>70</v>
      </c>
      <c r="AY122" s="236" t="s">
        <v>140</v>
      </c>
    </row>
    <row r="123" s="13" customFormat="1">
      <c r="A123" s="13"/>
      <c r="B123" s="226"/>
      <c r="C123" s="227"/>
      <c r="D123" s="219" t="s">
        <v>155</v>
      </c>
      <c r="E123" s="228" t="s">
        <v>19</v>
      </c>
      <c r="F123" s="229" t="s">
        <v>180</v>
      </c>
      <c r="G123" s="227"/>
      <c r="H123" s="230">
        <v>1.02</v>
      </c>
      <c r="I123" s="231"/>
      <c r="J123" s="227"/>
      <c r="K123" s="227"/>
      <c r="L123" s="232"/>
      <c r="M123" s="233"/>
      <c r="N123" s="234"/>
      <c r="O123" s="234"/>
      <c r="P123" s="234"/>
      <c r="Q123" s="234"/>
      <c r="R123" s="234"/>
      <c r="S123" s="234"/>
      <c r="T123" s="235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6" t="s">
        <v>155</v>
      </c>
      <c r="AU123" s="236" t="s">
        <v>149</v>
      </c>
      <c r="AV123" s="13" t="s">
        <v>149</v>
      </c>
      <c r="AW123" s="13" t="s">
        <v>32</v>
      </c>
      <c r="AX123" s="13" t="s">
        <v>70</v>
      </c>
      <c r="AY123" s="236" t="s">
        <v>140</v>
      </c>
    </row>
    <row r="124" s="14" customFormat="1">
      <c r="A124" s="14"/>
      <c r="B124" s="237"/>
      <c r="C124" s="238"/>
      <c r="D124" s="219" t="s">
        <v>155</v>
      </c>
      <c r="E124" s="239" t="s">
        <v>19</v>
      </c>
      <c r="F124" s="240" t="s">
        <v>172</v>
      </c>
      <c r="G124" s="238"/>
      <c r="H124" s="241">
        <v>2.6280000000000001</v>
      </c>
      <c r="I124" s="242"/>
      <c r="J124" s="238"/>
      <c r="K124" s="238"/>
      <c r="L124" s="243"/>
      <c r="M124" s="244"/>
      <c r="N124" s="245"/>
      <c r="O124" s="245"/>
      <c r="P124" s="245"/>
      <c r="Q124" s="245"/>
      <c r="R124" s="245"/>
      <c r="S124" s="245"/>
      <c r="T124" s="246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7" t="s">
        <v>155</v>
      </c>
      <c r="AU124" s="247" t="s">
        <v>149</v>
      </c>
      <c r="AV124" s="14" t="s">
        <v>148</v>
      </c>
      <c r="AW124" s="14" t="s">
        <v>32</v>
      </c>
      <c r="AX124" s="14" t="s">
        <v>78</v>
      </c>
      <c r="AY124" s="247" t="s">
        <v>140</v>
      </c>
    </row>
    <row r="125" s="2" customFormat="1" ht="16.5" customHeight="1">
      <c r="A125" s="40"/>
      <c r="B125" s="41"/>
      <c r="C125" s="206" t="s">
        <v>148</v>
      </c>
      <c r="D125" s="206" t="s">
        <v>143</v>
      </c>
      <c r="E125" s="207" t="s">
        <v>181</v>
      </c>
      <c r="F125" s="208" t="s">
        <v>182</v>
      </c>
      <c r="G125" s="209" t="s">
        <v>146</v>
      </c>
      <c r="H125" s="210">
        <v>224.96000000000001</v>
      </c>
      <c r="I125" s="211"/>
      <c r="J125" s="212">
        <f>ROUND(I125*H125,2)</f>
        <v>0</v>
      </c>
      <c r="K125" s="208" t="s">
        <v>147</v>
      </c>
      <c r="L125" s="46"/>
      <c r="M125" s="213" t="s">
        <v>19</v>
      </c>
      <c r="N125" s="214" t="s">
        <v>42</v>
      </c>
      <c r="O125" s="86"/>
      <c r="P125" s="215">
        <f>O125*H125</f>
        <v>0</v>
      </c>
      <c r="Q125" s="215">
        <v>0.0040000000000000001</v>
      </c>
      <c r="R125" s="215">
        <f>Q125*H125</f>
        <v>0.89984000000000008</v>
      </c>
      <c r="S125" s="215">
        <v>0</v>
      </c>
      <c r="T125" s="21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7" t="s">
        <v>148</v>
      </c>
      <c r="AT125" s="217" t="s">
        <v>143</v>
      </c>
      <c r="AU125" s="217" t="s">
        <v>149</v>
      </c>
      <c r="AY125" s="19" t="s">
        <v>140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9" t="s">
        <v>149</v>
      </c>
      <c r="BK125" s="218">
        <f>ROUND(I125*H125,2)</f>
        <v>0</v>
      </c>
      <c r="BL125" s="19" t="s">
        <v>148</v>
      </c>
      <c r="BM125" s="217" t="s">
        <v>1155</v>
      </c>
    </row>
    <row r="126" s="2" customFormat="1">
      <c r="A126" s="40"/>
      <c r="B126" s="41"/>
      <c r="C126" s="42"/>
      <c r="D126" s="219" t="s">
        <v>151</v>
      </c>
      <c r="E126" s="42"/>
      <c r="F126" s="220" t="s">
        <v>184</v>
      </c>
      <c r="G126" s="42"/>
      <c r="H126" s="42"/>
      <c r="I126" s="221"/>
      <c r="J126" s="42"/>
      <c r="K126" s="42"/>
      <c r="L126" s="46"/>
      <c r="M126" s="222"/>
      <c r="N126" s="223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151</v>
      </c>
      <c r="AU126" s="19" t="s">
        <v>149</v>
      </c>
    </row>
    <row r="127" s="2" customFormat="1">
      <c r="A127" s="40"/>
      <c r="B127" s="41"/>
      <c r="C127" s="42"/>
      <c r="D127" s="224" t="s">
        <v>153</v>
      </c>
      <c r="E127" s="42"/>
      <c r="F127" s="225" t="s">
        <v>185</v>
      </c>
      <c r="G127" s="42"/>
      <c r="H127" s="42"/>
      <c r="I127" s="221"/>
      <c r="J127" s="42"/>
      <c r="K127" s="42"/>
      <c r="L127" s="46"/>
      <c r="M127" s="222"/>
      <c r="N127" s="223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153</v>
      </c>
      <c r="AU127" s="19" t="s">
        <v>149</v>
      </c>
    </row>
    <row r="128" s="13" customFormat="1">
      <c r="A128" s="13"/>
      <c r="B128" s="226"/>
      <c r="C128" s="227"/>
      <c r="D128" s="219" t="s">
        <v>155</v>
      </c>
      <c r="E128" s="228" t="s">
        <v>19</v>
      </c>
      <c r="F128" s="229" t="s">
        <v>186</v>
      </c>
      <c r="G128" s="227"/>
      <c r="H128" s="230">
        <v>38.07</v>
      </c>
      <c r="I128" s="231"/>
      <c r="J128" s="227"/>
      <c r="K128" s="227"/>
      <c r="L128" s="232"/>
      <c r="M128" s="233"/>
      <c r="N128" s="234"/>
      <c r="O128" s="234"/>
      <c r="P128" s="234"/>
      <c r="Q128" s="234"/>
      <c r="R128" s="234"/>
      <c r="S128" s="234"/>
      <c r="T128" s="23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6" t="s">
        <v>155</v>
      </c>
      <c r="AU128" s="236" t="s">
        <v>149</v>
      </c>
      <c r="AV128" s="13" t="s">
        <v>149</v>
      </c>
      <c r="AW128" s="13" t="s">
        <v>32</v>
      </c>
      <c r="AX128" s="13" t="s">
        <v>70</v>
      </c>
      <c r="AY128" s="236" t="s">
        <v>140</v>
      </c>
    </row>
    <row r="129" s="13" customFormat="1">
      <c r="A129" s="13"/>
      <c r="B129" s="226"/>
      <c r="C129" s="227"/>
      <c r="D129" s="219" t="s">
        <v>155</v>
      </c>
      <c r="E129" s="228" t="s">
        <v>19</v>
      </c>
      <c r="F129" s="229" t="s">
        <v>187</v>
      </c>
      <c r="G129" s="227"/>
      <c r="H129" s="230">
        <v>4.2750000000000004</v>
      </c>
      <c r="I129" s="231"/>
      <c r="J129" s="227"/>
      <c r="K129" s="227"/>
      <c r="L129" s="232"/>
      <c r="M129" s="233"/>
      <c r="N129" s="234"/>
      <c r="O129" s="234"/>
      <c r="P129" s="234"/>
      <c r="Q129" s="234"/>
      <c r="R129" s="234"/>
      <c r="S129" s="234"/>
      <c r="T129" s="23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6" t="s">
        <v>155</v>
      </c>
      <c r="AU129" s="236" t="s">
        <v>149</v>
      </c>
      <c r="AV129" s="13" t="s">
        <v>149</v>
      </c>
      <c r="AW129" s="13" t="s">
        <v>32</v>
      </c>
      <c r="AX129" s="13" t="s">
        <v>70</v>
      </c>
      <c r="AY129" s="236" t="s">
        <v>140</v>
      </c>
    </row>
    <row r="130" s="13" customFormat="1">
      <c r="A130" s="13"/>
      <c r="B130" s="226"/>
      <c r="C130" s="227"/>
      <c r="D130" s="219" t="s">
        <v>155</v>
      </c>
      <c r="E130" s="228" t="s">
        <v>19</v>
      </c>
      <c r="F130" s="229" t="s">
        <v>188</v>
      </c>
      <c r="G130" s="227"/>
      <c r="H130" s="230">
        <v>43.875</v>
      </c>
      <c r="I130" s="231"/>
      <c r="J130" s="227"/>
      <c r="K130" s="227"/>
      <c r="L130" s="232"/>
      <c r="M130" s="233"/>
      <c r="N130" s="234"/>
      <c r="O130" s="234"/>
      <c r="P130" s="234"/>
      <c r="Q130" s="234"/>
      <c r="R130" s="234"/>
      <c r="S130" s="234"/>
      <c r="T130" s="23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6" t="s">
        <v>155</v>
      </c>
      <c r="AU130" s="236" t="s">
        <v>149</v>
      </c>
      <c r="AV130" s="13" t="s">
        <v>149</v>
      </c>
      <c r="AW130" s="13" t="s">
        <v>32</v>
      </c>
      <c r="AX130" s="13" t="s">
        <v>70</v>
      </c>
      <c r="AY130" s="236" t="s">
        <v>140</v>
      </c>
    </row>
    <row r="131" s="13" customFormat="1">
      <c r="A131" s="13"/>
      <c r="B131" s="226"/>
      <c r="C131" s="227"/>
      <c r="D131" s="219" t="s">
        <v>155</v>
      </c>
      <c r="E131" s="228" t="s">
        <v>19</v>
      </c>
      <c r="F131" s="229" t="s">
        <v>189</v>
      </c>
      <c r="G131" s="227"/>
      <c r="H131" s="230">
        <v>-10.140000000000001</v>
      </c>
      <c r="I131" s="231"/>
      <c r="J131" s="227"/>
      <c r="K131" s="227"/>
      <c r="L131" s="232"/>
      <c r="M131" s="233"/>
      <c r="N131" s="234"/>
      <c r="O131" s="234"/>
      <c r="P131" s="234"/>
      <c r="Q131" s="234"/>
      <c r="R131" s="234"/>
      <c r="S131" s="234"/>
      <c r="T131" s="23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6" t="s">
        <v>155</v>
      </c>
      <c r="AU131" s="236" t="s">
        <v>149</v>
      </c>
      <c r="AV131" s="13" t="s">
        <v>149</v>
      </c>
      <c r="AW131" s="13" t="s">
        <v>32</v>
      </c>
      <c r="AX131" s="13" t="s">
        <v>70</v>
      </c>
      <c r="AY131" s="236" t="s">
        <v>140</v>
      </c>
    </row>
    <row r="132" s="13" customFormat="1">
      <c r="A132" s="13"/>
      <c r="B132" s="226"/>
      <c r="C132" s="227"/>
      <c r="D132" s="219" t="s">
        <v>155</v>
      </c>
      <c r="E132" s="228" t="s">
        <v>19</v>
      </c>
      <c r="F132" s="229" t="s">
        <v>190</v>
      </c>
      <c r="G132" s="227"/>
      <c r="H132" s="230">
        <v>14.58</v>
      </c>
      <c r="I132" s="231"/>
      <c r="J132" s="227"/>
      <c r="K132" s="227"/>
      <c r="L132" s="232"/>
      <c r="M132" s="233"/>
      <c r="N132" s="234"/>
      <c r="O132" s="234"/>
      <c r="P132" s="234"/>
      <c r="Q132" s="234"/>
      <c r="R132" s="234"/>
      <c r="S132" s="234"/>
      <c r="T132" s="235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6" t="s">
        <v>155</v>
      </c>
      <c r="AU132" s="236" t="s">
        <v>149</v>
      </c>
      <c r="AV132" s="13" t="s">
        <v>149</v>
      </c>
      <c r="AW132" s="13" t="s">
        <v>32</v>
      </c>
      <c r="AX132" s="13" t="s">
        <v>70</v>
      </c>
      <c r="AY132" s="236" t="s">
        <v>140</v>
      </c>
    </row>
    <row r="133" s="13" customFormat="1">
      <c r="A133" s="13"/>
      <c r="B133" s="226"/>
      <c r="C133" s="227"/>
      <c r="D133" s="219" t="s">
        <v>155</v>
      </c>
      <c r="E133" s="228" t="s">
        <v>19</v>
      </c>
      <c r="F133" s="229" t="s">
        <v>191</v>
      </c>
      <c r="G133" s="227"/>
      <c r="H133" s="230">
        <v>51.299999999999997</v>
      </c>
      <c r="I133" s="231"/>
      <c r="J133" s="227"/>
      <c r="K133" s="227"/>
      <c r="L133" s="232"/>
      <c r="M133" s="233"/>
      <c r="N133" s="234"/>
      <c r="O133" s="234"/>
      <c r="P133" s="234"/>
      <c r="Q133" s="234"/>
      <c r="R133" s="234"/>
      <c r="S133" s="234"/>
      <c r="T133" s="23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6" t="s">
        <v>155</v>
      </c>
      <c r="AU133" s="236" t="s">
        <v>149</v>
      </c>
      <c r="AV133" s="13" t="s">
        <v>149</v>
      </c>
      <c r="AW133" s="13" t="s">
        <v>32</v>
      </c>
      <c r="AX133" s="13" t="s">
        <v>70</v>
      </c>
      <c r="AY133" s="236" t="s">
        <v>140</v>
      </c>
    </row>
    <row r="134" s="13" customFormat="1">
      <c r="A134" s="13"/>
      <c r="B134" s="226"/>
      <c r="C134" s="227"/>
      <c r="D134" s="219" t="s">
        <v>155</v>
      </c>
      <c r="E134" s="228" t="s">
        <v>19</v>
      </c>
      <c r="F134" s="229" t="s">
        <v>192</v>
      </c>
      <c r="G134" s="227"/>
      <c r="H134" s="230">
        <v>7.4000000000000004</v>
      </c>
      <c r="I134" s="231"/>
      <c r="J134" s="227"/>
      <c r="K134" s="227"/>
      <c r="L134" s="232"/>
      <c r="M134" s="233"/>
      <c r="N134" s="234"/>
      <c r="O134" s="234"/>
      <c r="P134" s="234"/>
      <c r="Q134" s="234"/>
      <c r="R134" s="234"/>
      <c r="S134" s="234"/>
      <c r="T134" s="23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6" t="s">
        <v>155</v>
      </c>
      <c r="AU134" s="236" t="s">
        <v>149</v>
      </c>
      <c r="AV134" s="13" t="s">
        <v>149</v>
      </c>
      <c r="AW134" s="13" t="s">
        <v>32</v>
      </c>
      <c r="AX134" s="13" t="s">
        <v>70</v>
      </c>
      <c r="AY134" s="236" t="s">
        <v>140</v>
      </c>
    </row>
    <row r="135" s="13" customFormat="1">
      <c r="A135" s="13"/>
      <c r="B135" s="226"/>
      <c r="C135" s="227"/>
      <c r="D135" s="219" t="s">
        <v>155</v>
      </c>
      <c r="E135" s="228" t="s">
        <v>19</v>
      </c>
      <c r="F135" s="229" t="s">
        <v>193</v>
      </c>
      <c r="G135" s="227"/>
      <c r="H135" s="230">
        <v>42.119999999999997</v>
      </c>
      <c r="I135" s="231"/>
      <c r="J135" s="227"/>
      <c r="K135" s="227"/>
      <c r="L135" s="232"/>
      <c r="M135" s="233"/>
      <c r="N135" s="234"/>
      <c r="O135" s="234"/>
      <c r="P135" s="234"/>
      <c r="Q135" s="234"/>
      <c r="R135" s="234"/>
      <c r="S135" s="234"/>
      <c r="T135" s="23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6" t="s">
        <v>155</v>
      </c>
      <c r="AU135" s="236" t="s">
        <v>149</v>
      </c>
      <c r="AV135" s="13" t="s">
        <v>149</v>
      </c>
      <c r="AW135" s="13" t="s">
        <v>32</v>
      </c>
      <c r="AX135" s="13" t="s">
        <v>70</v>
      </c>
      <c r="AY135" s="236" t="s">
        <v>140</v>
      </c>
    </row>
    <row r="136" s="13" customFormat="1">
      <c r="A136" s="13"/>
      <c r="B136" s="226"/>
      <c r="C136" s="227"/>
      <c r="D136" s="219" t="s">
        <v>155</v>
      </c>
      <c r="E136" s="228" t="s">
        <v>19</v>
      </c>
      <c r="F136" s="229" t="s">
        <v>194</v>
      </c>
      <c r="G136" s="227"/>
      <c r="H136" s="230">
        <v>33.479999999999997</v>
      </c>
      <c r="I136" s="231"/>
      <c r="J136" s="227"/>
      <c r="K136" s="227"/>
      <c r="L136" s="232"/>
      <c r="M136" s="233"/>
      <c r="N136" s="234"/>
      <c r="O136" s="234"/>
      <c r="P136" s="234"/>
      <c r="Q136" s="234"/>
      <c r="R136" s="234"/>
      <c r="S136" s="234"/>
      <c r="T136" s="23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6" t="s">
        <v>155</v>
      </c>
      <c r="AU136" s="236" t="s">
        <v>149</v>
      </c>
      <c r="AV136" s="13" t="s">
        <v>149</v>
      </c>
      <c r="AW136" s="13" t="s">
        <v>32</v>
      </c>
      <c r="AX136" s="13" t="s">
        <v>70</v>
      </c>
      <c r="AY136" s="236" t="s">
        <v>140</v>
      </c>
    </row>
    <row r="137" s="14" customFormat="1">
      <c r="A137" s="14"/>
      <c r="B137" s="237"/>
      <c r="C137" s="238"/>
      <c r="D137" s="219" t="s">
        <v>155</v>
      </c>
      <c r="E137" s="239" t="s">
        <v>19</v>
      </c>
      <c r="F137" s="240" t="s">
        <v>172</v>
      </c>
      <c r="G137" s="238"/>
      <c r="H137" s="241">
        <v>224.96000000000001</v>
      </c>
      <c r="I137" s="242"/>
      <c r="J137" s="238"/>
      <c r="K137" s="238"/>
      <c r="L137" s="243"/>
      <c r="M137" s="244"/>
      <c r="N137" s="245"/>
      <c r="O137" s="245"/>
      <c r="P137" s="245"/>
      <c r="Q137" s="245"/>
      <c r="R137" s="245"/>
      <c r="S137" s="245"/>
      <c r="T137" s="246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7" t="s">
        <v>155</v>
      </c>
      <c r="AU137" s="247" t="s">
        <v>149</v>
      </c>
      <c r="AV137" s="14" t="s">
        <v>148</v>
      </c>
      <c r="AW137" s="14" t="s">
        <v>32</v>
      </c>
      <c r="AX137" s="14" t="s">
        <v>78</v>
      </c>
      <c r="AY137" s="247" t="s">
        <v>140</v>
      </c>
    </row>
    <row r="138" s="2" customFormat="1" ht="16.5" customHeight="1">
      <c r="A138" s="40"/>
      <c r="B138" s="41"/>
      <c r="C138" s="206" t="s">
        <v>195</v>
      </c>
      <c r="D138" s="206" t="s">
        <v>143</v>
      </c>
      <c r="E138" s="207" t="s">
        <v>196</v>
      </c>
      <c r="F138" s="208" t="s">
        <v>197</v>
      </c>
      <c r="G138" s="209" t="s">
        <v>146</v>
      </c>
      <c r="H138" s="210">
        <v>5.3399999999999999</v>
      </c>
      <c r="I138" s="211"/>
      <c r="J138" s="212">
        <f>ROUND(I138*H138,2)</f>
        <v>0</v>
      </c>
      <c r="K138" s="208" t="s">
        <v>147</v>
      </c>
      <c r="L138" s="46"/>
      <c r="M138" s="213" t="s">
        <v>19</v>
      </c>
      <c r="N138" s="214" t="s">
        <v>42</v>
      </c>
      <c r="O138" s="86"/>
      <c r="P138" s="215">
        <f>O138*H138</f>
        <v>0</v>
      </c>
      <c r="Q138" s="215">
        <v>0.034680000000000002</v>
      </c>
      <c r="R138" s="215">
        <f>Q138*H138</f>
        <v>0.1851912</v>
      </c>
      <c r="S138" s="215">
        <v>0</v>
      </c>
      <c r="T138" s="216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7" t="s">
        <v>148</v>
      </c>
      <c r="AT138" s="217" t="s">
        <v>143</v>
      </c>
      <c r="AU138" s="217" t="s">
        <v>149</v>
      </c>
      <c r="AY138" s="19" t="s">
        <v>140</v>
      </c>
      <c r="BE138" s="218">
        <f>IF(N138="základní",J138,0)</f>
        <v>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9" t="s">
        <v>149</v>
      </c>
      <c r="BK138" s="218">
        <f>ROUND(I138*H138,2)</f>
        <v>0</v>
      </c>
      <c r="BL138" s="19" t="s">
        <v>148</v>
      </c>
      <c r="BM138" s="217" t="s">
        <v>1156</v>
      </c>
    </row>
    <row r="139" s="2" customFormat="1">
      <c r="A139" s="40"/>
      <c r="B139" s="41"/>
      <c r="C139" s="42"/>
      <c r="D139" s="219" t="s">
        <v>151</v>
      </c>
      <c r="E139" s="42"/>
      <c r="F139" s="220" t="s">
        <v>199</v>
      </c>
      <c r="G139" s="42"/>
      <c r="H139" s="42"/>
      <c r="I139" s="221"/>
      <c r="J139" s="42"/>
      <c r="K139" s="42"/>
      <c r="L139" s="46"/>
      <c r="M139" s="222"/>
      <c r="N139" s="223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151</v>
      </c>
      <c r="AU139" s="19" t="s">
        <v>149</v>
      </c>
    </row>
    <row r="140" s="2" customFormat="1">
      <c r="A140" s="40"/>
      <c r="B140" s="41"/>
      <c r="C140" s="42"/>
      <c r="D140" s="224" t="s">
        <v>153</v>
      </c>
      <c r="E140" s="42"/>
      <c r="F140" s="225" t="s">
        <v>200</v>
      </c>
      <c r="G140" s="42"/>
      <c r="H140" s="42"/>
      <c r="I140" s="221"/>
      <c r="J140" s="42"/>
      <c r="K140" s="42"/>
      <c r="L140" s="46"/>
      <c r="M140" s="222"/>
      <c r="N140" s="223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153</v>
      </c>
      <c r="AU140" s="19" t="s">
        <v>149</v>
      </c>
    </row>
    <row r="141" s="13" customFormat="1">
      <c r="A141" s="13"/>
      <c r="B141" s="226"/>
      <c r="C141" s="227"/>
      <c r="D141" s="219" t="s">
        <v>155</v>
      </c>
      <c r="E141" s="228" t="s">
        <v>19</v>
      </c>
      <c r="F141" s="229" t="s">
        <v>201</v>
      </c>
      <c r="G141" s="227"/>
      <c r="H141" s="230">
        <v>3</v>
      </c>
      <c r="I141" s="231"/>
      <c r="J141" s="227"/>
      <c r="K141" s="227"/>
      <c r="L141" s="232"/>
      <c r="M141" s="233"/>
      <c r="N141" s="234"/>
      <c r="O141" s="234"/>
      <c r="P141" s="234"/>
      <c r="Q141" s="234"/>
      <c r="R141" s="234"/>
      <c r="S141" s="234"/>
      <c r="T141" s="23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6" t="s">
        <v>155</v>
      </c>
      <c r="AU141" s="236" t="s">
        <v>149</v>
      </c>
      <c r="AV141" s="13" t="s">
        <v>149</v>
      </c>
      <c r="AW141" s="13" t="s">
        <v>32</v>
      </c>
      <c r="AX141" s="13" t="s">
        <v>70</v>
      </c>
      <c r="AY141" s="236" t="s">
        <v>140</v>
      </c>
    </row>
    <row r="142" s="13" customFormat="1">
      <c r="A142" s="13"/>
      <c r="B142" s="226"/>
      <c r="C142" s="227"/>
      <c r="D142" s="219" t="s">
        <v>155</v>
      </c>
      <c r="E142" s="228" t="s">
        <v>19</v>
      </c>
      <c r="F142" s="229" t="s">
        <v>202</v>
      </c>
      <c r="G142" s="227"/>
      <c r="H142" s="230">
        <v>0.23999999999999999</v>
      </c>
      <c r="I142" s="231"/>
      <c r="J142" s="227"/>
      <c r="K142" s="227"/>
      <c r="L142" s="232"/>
      <c r="M142" s="233"/>
      <c r="N142" s="234"/>
      <c r="O142" s="234"/>
      <c r="P142" s="234"/>
      <c r="Q142" s="234"/>
      <c r="R142" s="234"/>
      <c r="S142" s="234"/>
      <c r="T142" s="23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6" t="s">
        <v>155</v>
      </c>
      <c r="AU142" s="236" t="s">
        <v>149</v>
      </c>
      <c r="AV142" s="13" t="s">
        <v>149</v>
      </c>
      <c r="AW142" s="13" t="s">
        <v>32</v>
      </c>
      <c r="AX142" s="13" t="s">
        <v>70</v>
      </c>
      <c r="AY142" s="236" t="s">
        <v>140</v>
      </c>
    </row>
    <row r="143" s="13" customFormat="1">
      <c r="A143" s="13"/>
      <c r="B143" s="226"/>
      <c r="C143" s="227"/>
      <c r="D143" s="219" t="s">
        <v>155</v>
      </c>
      <c r="E143" s="228" t="s">
        <v>19</v>
      </c>
      <c r="F143" s="229" t="s">
        <v>203</v>
      </c>
      <c r="G143" s="227"/>
      <c r="H143" s="230">
        <v>0.23999999999999999</v>
      </c>
      <c r="I143" s="231"/>
      <c r="J143" s="227"/>
      <c r="K143" s="227"/>
      <c r="L143" s="232"/>
      <c r="M143" s="233"/>
      <c r="N143" s="234"/>
      <c r="O143" s="234"/>
      <c r="P143" s="234"/>
      <c r="Q143" s="234"/>
      <c r="R143" s="234"/>
      <c r="S143" s="234"/>
      <c r="T143" s="23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6" t="s">
        <v>155</v>
      </c>
      <c r="AU143" s="236" t="s">
        <v>149</v>
      </c>
      <c r="AV143" s="13" t="s">
        <v>149</v>
      </c>
      <c r="AW143" s="13" t="s">
        <v>32</v>
      </c>
      <c r="AX143" s="13" t="s">
        <v>70</v>
      </c>
      <c r="AY143" s="236" t="s">
        <v>140</v>
      </c>
    </row>
    <row r="144" s="13" customFormat="1">
      <c r="A144" s="13"/>
      <c r="B144" s="226"/>
      <c r="C144" s="227"/>
      <c r="D144" s="219" t="s">
        <v>155</v>
      </c>
      <c r="E144" s="228" t="s">
        <v>19</v>
      </c>
      <c r="F144" s="229" t="s">
        <v>204</v>
      </c>
      <c r="G144" s="227"/>
      <c r="H144" s="230">
        <v>1.5</v>
      </c>
      <c r="I144" s="231"/>
      <c r="J144" s="227"/>
      <c r="K144" s="227"/>
      <c r="L144" s="232"/>
      <c r="M144" s="233"/>
      <c r="N144" s="234"/>
      <c r="O144" s="234"/>
      <c r="P144" s="234"/>
      <c r="Q144" s="234"/>
      <c r="R144" s="234"/>
      <c r="S144" s="234"/>
      <c r="T144" s="23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6" t="s">
        <v>155</v>
      </c>
      <c r="AU144" s="236" t="s">
        <v>149</v>
      </c>
      <c r="AV144" s="13" t="s">
        <v>149</v>
      </c>
      <c r="AW144" s="13" t="s">
        <v>32</v>
      </c>
      <c r="AX144" s="13" t="s">
        <v>70</v>
      </c>
      <c r="AY144" s="236" t="s">
        <v>140</v>
      </c>
    </row>
    <row r="145" s="13" customFormat="1">
      <c r="A145" s="13"/>
      <c r="B145" s="226"/>
      <c r="C145" s="227"/>
      <c r="D145" s="219" t="s">
        <v>155</v>
      </c>
      <c r="E145" s="228" t="s">
        <v>19</v>
      </c>
      <c r="F145" s="229" t="s">
        <v>205</v>
      </c>
      <c r="G145" s="227"/>
      <c r="H145" s="230">
        <v>0.23999999999999999</v>
      </c>
      <c r="I145" s="231"/>
      <c r="J145" s="227"/>
      <c r="K145" s="227"/>
      <c r="L145" s="232"/>
      <c r="M145" s="233"/>
      <c r="N145" s="234"/>
      <c r="O145" s="234"/>
      <c r="P145" s="234"/>
      <c r="Q145" s="234"/>
      <c r="R145" s="234"/>
      <c r="S145" s="234"/>
      <c r="T145" s="23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6" t="s">
        <v>155</v>
      </c>
      <c r="AU145" s="236" t="s">
        <v>149</v>
      </c>
      <c r="AV145" s="13" t="s">
        <v>149</v>
      </c>
      <c r="AW145" s="13" t="s">
        <v>32</v>
      </c>
      <c r="AX145" s="13" t="s">
        <v>70</v>
      </c>
      <c r="AY145" s="236" t="s">
        <v>140</v>
      </c>
    </row>
    <row r="146" s="13" customFormat="1">
      <c r="A146" s="13"/>
      <c r="B146" s="226"/>
      <c r="C146" s="227"/>
      <c r="D146" s="219" t="s">
        <v>155</v>
      </c>
      <c r="E146" s="228" t="s">
        <v>19</v>
      </c>
      <c r="F146" s="229" t="s">
        <v>206</v>
      </c>
      <c r="G146" s="227"/>
      <c r="H146" s="230">
        <v>0.12</v>
      </c>
      <c r="I146" s="231"/>
      <c r="J146" s="227"/>
      <c r="K146" s="227"/>
      <c r="L146" s="232"/>
      <c r="M146" s="233"/>
      <c r="N146" s="234"/>
      <c r="O146" s="234"/>
      <c r="P146" s="234"/>
      <c r="Q146" s="234"/>
      <c r="R146" s="234"/>
      <c r="S146" s="234"/>
      <c r="T146" s="23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6" t="s">
        <v>155</v>
      </c>
      <c r="AU146" s="236" t="s">
        <v>149</v>
      </c>
      <c r="AV146" s="13" t="s">
        <v>149</v>
      </c>
      <c r="AW146" s="13" t="s">
        <v>32</v>
      </c>
      <c r="AX146" s="13" t="s">
        <v>70</v>
      </c>
      <c r="AY146" s="236" t="s">
        <v>140</v>
      </c>
    </row>
    <row r="147" s="14" customFormat="1">
      <c r="A147" s="14"/>
      <c r="B147" s="237"/>
      <c r="C147" s="238"/>
      <c r="D147" s="219" t="s">
        <v>155</v>
      </c>
      <c r="E147" s="239" t="s">
        <v>19</v>
      </c>
      <c r="F147" s="240" t="s">
        <v>172</v>
      </c>
      <c r="G147" s="238"/>
      <c r="H147" s="241">
        <v>5.3399999999999999</v>
      </c>
      <c r="I147" s="242"/>
      <c r="J147" s="238"/>
      <c r="K147" s="238"/>
      <c r="L147" s="243"/>
      <c r="M147" s="244"/>
      <c r="N147" s="245"/>
      <c r="O147" s="245"/>
      <c r="P147" s="245"/>
      <c r="Q147" s="245"/>
      <c r="R147" s="245"/>
      <c r="S147" s="245"/>
      <c r="T147" s="246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7" t="s">
        <v>155</v>
      </c>
      <c r="AU147" s="247" t="s">
        <v>149</v>
      </c>
      <c r="AV147" s="14" t="s">
        <v>148</v>
      </c>
      <c r="AW147" s="14" t="s">
        <v>32</v>
      </c>
      <c r="AX147" s="14" t="s">
        <v>78</v>
      </c>
      <c r="AY147" s="247" t="s">
        <v>140</v>
      </c>
    </row>
    <row r="148" s="2" customFormat="1" ht="16.5" customHeight="1">
      <c r="A148" s="40"/>
      <c r="B148" s="41"/>
      <c r="C148" s="206" t="s">
        <v>157</v>
      </c>
      <c r="D148" s="206" t="s">
        <v>143</v>
      </c>
      <c r="E148" s="207" t="s">
        <v>207</v>
      </c>
      <c r="F148" s="208" t="s">
        <v>208</v>
      </c>
      <c r="G148" s="209" t="s">
        <v>209</v>
      </c>
      <c r="H148" s="210">
        <v>26.699999999999999</v>
      </c>
      <c r="I148" s="211"/>
      <c r="J148" s="212">
        <f>ROUND(I148*H148,2)</f>
        <v>0</v>
      </c>
      <c r="K148" s="208" t="s">
        <v>147</v>
      </c>
      <c r="L148" s="46"/>
      <c r="M148" s="213" t="s">
        <v>19</v>
      </c>
      <c r="N148" s="214" t="s">
        <v>42</v>
      </c>
      <c r="O148" s="86"/>
      <c r="P148" s="215">
        <f>O148*H148</f>
        <v>0</v>
      </c>
      <c r="Q148" s="215">
        <v>0</v>
      </c>
      <c r="R148" s="215">
        <f>Q148*H148</f>
        <v>0</v>
      </c>
      <c r="S148" s="215">
        <v>0</v>
      </c>
      <c r="T148" s="21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148</v>
      </c>
      <c r="AT148" s="217" t="s">
        <v>143</v>
      </c>
      <c r="AU148" s="217" t="s">
        <v>149</v>
      </c>
      <c r="AY148" s="19" t="s">
        <v>140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9" t="s">
        <v>149</v>
      </c>
      <c r="BK148" s="218">
        <f>ROUND(I148*H148,2)</f>
        <v>0</v>
      </c>
      <c r="BL148" s="19" t="s">
        <v>148</v>
      </c>
      <c r="BM148" s="217" t="s">
        <v>1157</v>
      </c>
    </row>
    <row r="149" s="2" customFormat="1">
      <c r="A149" s="40"/>
      <c r="B149" s="41"/>
      <c r="C149" s="42"/>
      <c r="D149" s="219" t="s">
        <v>151</v>
      </c>
      <c r="E149" s="42"/>
      <c r="F149" s="220" t="s">
        <v>211</v>
      </c>
      <c r="G149" s="42"/>
      <c r="H149" s="42"/>
      <c r="I149" s="221"/>
      <c r="J149" s="42"/>
      <c r="K149" s="42"/>
      <c r="L149" s="46"/>
      <c r="M149" s="222"/>
      <c r="N149" s="223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151</v>
      </c>
      <c r="AU149" s="19" t="s">
        <v>149</v>
      </c>
    </row>
    <row r="150" s="2" customFormat="1">
      <c r="A150" s="40"/>
      <c r="B150" s="41"/>
      <c r="C150" s="42"/>
      <c r="D150" s="224" t="s">
        <v>153</v>
      </c>
      <c r="E150" s="42"/>
      <c r="F150" s="225" t="s">
        <v>212</v>
      </c>
      <c r="G150" s="42"/>
      <c r="H150" s="42"/>
      <c r="I150" s="221"/>
      <c r="J150" s="42"/>
      <c r="K150" s="42"/>
      <c r="L150" s="46"/>
      <c r="M150" s="222"/>
      <c r="N150" s="223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153</v>
      </c>
      <c r="AU150" s="19" t="s">
        <v>149</v>
      </c>
    </row>
    <row r="151" s="13" customFormat="1">
      <c r="A151" s="13"/>
      <c r="B151" s="226"/>
      <c r="C151" s="227"/>
      <c r="D151" s="219" t="s">
        <v>155</v>
      </c>
      <c r="E151" s="228" t="s">
        <v>19</v>
      </c>
      <c r="F151" s="229" t="s">
        <v>213</v>
      </c>
      <c r="G151" s="227"/>
      <c r="H151" s="230">
        <v>26.699999999999999</v>
      </c>
      <c r="I151" s="231"/>
      <c r="J151" s="227"/>
      <c r="K151" s="227"/>
      <c r="L151" s="232"/>
      <c r="M151" s="233"/>
      <c r="N151" s="234"/>
      <c r="O151" s="234"/>
      <c r="P151" s="234"/>
      <c r="Q151" s="234"/>
      <c r="R151" s="234"/>
      <c r="S151" s="234"/>
      <c r="T151" s="23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6" t="s">
        <v>155</v>
      </c>
      <c r="AU151" s="236" t="s">
        <v>149</v>
      </c>
      <c r="AV151" s="13" t="s">
        <v>149</v>
      </c>
      <c r="AW151" s="13" t="s">
        <v>32</v>
      </c>
      <c r="AX151" s="13" t="s">
        <v>78</v>
      </c>
      <c r="AY151" s="236" t="s">
        <v>140</v>
      </c>
    </row>
    <row r="152" s="2" customFormat="1" ht="16.5" customHeight="1">
      <c r="A152" s="40"/>
      <c r="B152" s="41"/>
      <c r="C152" s="248" t="s">
        <v>214</v>
      </c>
      <c r="D152" s="248" t="s">
        <v>215</v>
      </c>
      <c r="E152" s="249" t="s">
        <v>216</v>
      </c>
      <c r="F152" s="250" t="s">
        <v>217</v>
      </c>
      <c r="G152" s="251" t="s">
        <v>209</v>
      </c>
      <c r="H152" s="252">
        <v>28.035</v>
      </c>
      <c r="I152" s="253"/>
      <c r="J152" s="254">
        <f>ROUND(I152*H152,2)</f>
        <v>0</v>
      </c>
      <c r="K152" s="250" t="s">
        <v>147</v>
      </c>
      <c r="L152" s="255"/>
      <c r="M152" s="256" t="s">
        <v>19</v>
      </c>
      <c r="N152" s="257" t="s">
        <v>42</v>
      </c>
      <c r="O152" s="86"/>
      <c r="P152" s="215">
        <f>O152*H152</f>
        <v>0</v>
      </c>
      <c r="Q152" s="215">
        <v>0.00029999999999999997</v>
      </c>
      <c r="R152" s="215">
        <f>Q152*H152</f>
        <v>0.0084104999999999996</v>
      </c>
      <c r="S152" s="215">
        <v>0</v>
      </c>
      <c r="T152" s="216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7" t="s">
        <v>218</v>
      </c>
      <c r="AT152" s="217" t="s">
        <v>215</v>
      </c>
      <c r="AU152" s="217" t="s">
        <v>149</v>
      </c>
      <c r="AY152" s="19" t="s">
        <v>140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9" t="s">
        <v>149</v>
      </c>
      <c r="BK152" s="218">
        <f>ROUND(I152*H152,2)</f>
        <v>0</v>
      </c>
      <c r="BL152" s="19" t="s">
        <v>148</v>
      </c>
      <c r="BM152" s="217" t="s">
        <v>1158</v>
      </c>
    </row>
    <row r="153" s="2" customFormat="1">
      <c r="A153" s="40"/>
      <c r="B153" s="41"/>
      <c r="C153" s="42"/>
      <c r="D153" s="219" t="s">
        <v>151</v>
      </c>
      <c r="E153" s="42"/>
      <c r="F153" s="220" t="s">
        <v>217</v>
      </c>
      <c r="G153" s="42"/>
      <c r="H153" s="42"/>
      <c r="I153" s="221"/>
      <c r="J153" s="42"/>
      <c r="K153" s="42"/>
      <c r="L153" s="46"/>
      <c r="M153" s="222"/>
      <c r="N153" s="223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151</v>
      </c>
      <c r="AU153" s="19" t="s">
        <v>149</v>
      </c>
    </row>
    <row r="154" s="13" customFormat="1">
      <c r="A154" s="13"/>
      <c r="B154" s="226"/>
      <c r="C154" s="227"/>
      <c r="D154" s="219" t="s">
        <v>155</v>
      </c>
      <c r="E154" s="227"/>
      <c r="F154" s="229" t="s">
        <v>220</v>
      </c>
      <c r="G154" s="227"/>
      <c r="H154" s="230">
        <v>28.035</v>
      </c>
      <c r="I154" s="231"/>
      <c r="J154" s="227"/>
      <c r="K154" s="227"/>
      <c r="L154" s="232"/>
      <c r="M154" s="233"/>
      <c r="N154" s="234"/>
      <c r="O154" s="234"/>
      <c r="P154" s="234"/>
      <c r="Q154" s="234"/>
      <c r="R154" s="234"/>
      <c r="S154" s="234"/>
      <c r="T154" s="23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6" t="s">
        <v>155</v>
      </c>
      <c r="AU154" s="236" t="s">
        <v>149</v>
      </c>
      <c r="AV154" s="13" t="s">
        <v>149</v>
      </c>
      <c r="AW154" s="13" t="s">
        <v>4</v>
      </c>
      <c r="AX154" s="13" t="s">
        <v>78</v>
      </c>
      <c r="AY154" s="236" t="s">
        <v>140</v>
      </c>
    </row>
    <row r="155" s="2" customFormat="1" ht="16.5" customHeight="1">
      <c r="A155" s="40"/>
      <c r="B155" s="41"/>
      <c r="C155" s="206" t="s">
        <v>218</v>
      </c>
      <c r="D155" s="206" t="s">
        <v>143</v>
      </c>
      <c r="E155" s="207" t="s">
        <v>221</v>
      </c>
      <c r="F155" s="208" t="s">
        <v>222</v>
      </c>
      <c r="G155" s="209" t="s">
        <v>209</v>
      </c>
      <c r="H155" s="210">
        <v>15.300000000000001</v>
      </c>
      <c r="I155" s="211"/>
      <c r="J155" s="212">
        <f>ROUND(I155*H155,2)</f>
        <v>0</v>
      </c>
      <c r="K155" s="208" t="s">
        <v>147</v>
      </c>
      <c r="L155" s="46"/>
      <c r="M155" s="213" t="s">
        <v>19</v>
      </c>
      <c r="N155" s="214" t="s">
        <v>42</v>
      </c>
      <c r="O155" s="86"/>
      <c r="P155" s="215">
        <f>O155*H155</f>
        <v>0</v>
      </c>
      <c r="Q155" s="215">
        <v>2.0000000000000002E-05</v>
      </c>
      <c r="R155" s="215">
        <f>Q155*H155</f>
        <v>0.00030600000000000007</v>
      </c>
      <c r="S155" s="215">
        <v>0</v>
      </c>
      <c r="T155" s="216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7" t="s">
        <v>148</v>
      </c>
      <c r="AT155" s="217" t="s">
        <v>143</v>
      </c>
      <c r="AU155" s="217" t="s">
        <v>149</v>
      </c>
      <c r="AY155" s="19" t="s">
        <v>140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9" t="s">
        <v>149</v>
      </c>
      <c r="BK155" s="218">
        <f>ROUND(I155*H155,2)</f>
        <v>0</v>
      </c>
      <c r="BL155" s="19" t="s">
        <v>148</v>
      </c>
      <c r="BM155" s="217" t="s">
        <v>1159</v>
      </c>
    </row>
    <row r="156" s="2" customFormat="1">
      <c r="A156" s="40"/>
      <c r="B156" s="41"/>
      <c r="C156" s="42"/>
      <c r="D156" s="219" t="s">
        <v>151</v>
      </c>
      <c r="E156" s="42"/>
      <c r="F156" s="220" t="s">
        <v>224</v>
      </c>
      <c r="G156" s="42"/>
      <c r="H156" s="42"/>
      <c r="I156" s="221"/>
      <c r="J156" s="42"/>
      <c r="K156" s="42"/>
      <c r="L156" s="46"/>
      <c r="M156" s="222"/>
      <c r="N156" s="223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151</v>
      </c>
      <c r="AU156" s="19" t="s">
        <v>149</v>
      </c>
    </row>
    <row r="157" s="2" customFormat="1">
      <c r="A157" s="40"/>
      <c r="B157" s="41"/>
      <c r="C157" s="42"/>
      <c r="D157" s="224" t="s">
        <v>153</v>
      </c>
      <c r="E157" s="42"/>
      <c r="F157" s="225" t="s">
        <v>225</v>
      </c>
      <c r="G157" s="42"/>
      <c r="H157" s="42"/>
      <c r="I157" s="221"/>
      <c r="J157" s="42"/>
      <c r="K157" s="42"/>
      <c r="L157" s="46"/>
      <c r="M157" s="222"/>
      <c r="N157" s="223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153</v>
      </c>
      <c r="AU157" s="19" t="s">
        <v>149</v>
      </c>
    </row>
    <row r="158" s="15" customFormat="1">
      <c r="A158" s="15"/>
      <c r="B158" s="258"/>
      <c r="C158" s="259"/>
      <c r="D158" s="219" t="s">
        <v>155</v>
      </c>
      <c r="E158" s="260" t="s">
        <v>19</v>
      </c>
      <c r="F158" s="261" t="s">
        <v>226</v>
      </c>
      <c r="G158" s="259"/>
      <c r="H158" s="260" t="s">
        <v>19</v>
      </c>
      <c r="I158" s="262"/>
      <c r="J158" s="259"/>
      <c r="K158" s="259"/>
      <c r="L158" s="263"/>
      <c r="M158" s="264"/>
      <c r="N158" s="265"/>
      <c r="O158" s="265"/>
      <c r="P158" s="265"/>
      <c r="Q158" s="265"/>
      <c r="R158" s="265"/>
      <c r="S158" s="265"/>
      <c r="T158" s="266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7" t="s">
        <v>155</v>
      </c>
      <c r="AU158" s="267" t="s">
        <v>149</v>
      </c>
      <c r="AV158" s="15" t="s">
        <v>78</v>
      </c>
      <c r="AW158" s="15" t="s">
        <v>32</v>
      </c>
      <c r="AX158" s="15" t="s">
        <v>70</v>
      </c>
      <c r="AY158" s="267" t="s">
        <v>140</v>
      </c>
    </row>
    <row r="159" s="13" customFormat="1">
      <c r="A159" s="13"/>
      <c r="B159" s="226"/>
      <c r="C159" s="227"/>
      <c r="D159" s="219" t="s">
        <v>155</v>
      </c>
      <c r="E159" s="228" t="s">
        <v>19</v>
      </c>
      <c r="F159" s="229" t="s">
        <v>227</v>
      </c>
      <c r="G159" s="227"/>
      <c r="H159" s="230">
        <v>10.5</v>
      </c>
      <c r="I159" s="231"/>
      <c r="J159" s="227"/>
      <c r="K159" s="227"/>
      <c r="L159" s="232"/>
      <c r="M159" s="233"/>
      <c r="N159" s="234"/>
      <c r="O159" s="234"/>
      <c r="P159" s="234"/>
      <c r="Q159" s="234"/>
      <c r="R159" s="234"/>
      <c r="S159" s="234"/>
      <c r="T159" s="23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6" t="s">
        <v>155</v>
      </c>
      <c r="AU159" s="236" t="s">
        <v>149</v>
      </c>
      <c r="AV159" s="13" t="s">
        <v>149</v>
      </c>
      <c r="AW159" s="13" t="s">
        <v>32</v>
      </c>
      <c r="AX159" s="13" t="s">
        <v>70</v>
      </c>
      <c r="AY159" s="236" t="s">
        <v>140</v>
      </c>
    </row>
    <row r="160" s="13" customFormat="1">
      <c r="A160" s="13"/>
      <c r="B160" s="226"/>
      <c r="C160" s="227"/>
      <c r="D160" s="219" t="s">
        <v>155</v>
      </c>
      <c r="E160" s="228" t="s">
        <v>19</v>
      </c>
      <c r="F160" s="229" t="s">
        <v>228</v>
      </c>
      <c r="G160" s="227"/>
      <c r="H160" s="230">
        <v>3</v>
      </c>
      <c r="I160" s="231"/>
      <c r="J160" s="227"/>
      <c r="K160" s="227"/>
      <c r="L160" s="232"/>
      <c r="M160" s="233"/>
      <c r="N160" s="234"/>
      <c r="O160" s="234"/>
      <c r="P160" s="234"/>
      <c r="Q160" s="234"/>
      <c r="R160" s="234"/>
      <c r="S160" s="234"/>
      <c r="T160" s="23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6" t="s">
        <v>155</v>
      </c>
      <c r="AU160" s="236" t="s">
        <v>149</v>
      </c>
      <c r="AV160" s="13" t="s">
        <v>149</v>
      </c>
      <c r="AW160" s="13" t="s">
        <v>32</v>
      </c>
      <c r="AX160" s="13" t="s">
        <v>70</v>
      </c>
      <c r="AY160" s="236" t="s">
        <v>140</v>
      </c>
    </row>
    <row r="161" s="13" customFormat="1">
      <c r="A161" s="13"/>
      <c r="B161" s="226"/>
      <c r="C161" s="227"/>
      <c r="D161" s="219" t="s">
        <v>155</v>
      </c>
      <c r="E161" s="228" t="s">
        <v>19</v>
      </c>
      <c r="F161" s="229" t="s">
        <v>229</v>
      </c>
      <c r="G161" s="227"/>
      <c r="H161" s="230">
        <v>1.8</v>
      </c>
      <c r="I161" s="231"/>
      <c r="J161" s="227"/>
      <c r="K161" s="227"/>
      <c r="L161" s="232"/>
      <c r="M161" s="233"/>
      <c r="N161" s="234"/>
      <c r="O161" s="234"/>
      <c r="P161" s="234"/>
      <c r="Q161" s="234"/>
      <c r="R161" s="234"/>
      <c r="S161" s="234"/>
      <c r="T161" s="23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6" t="s">
        <v>155</v>
      </c>
      <c r="AU161" s="236" t="s">
        <v>149</v>
      </c>
      <c r="AV161" s="13" t="s">
        <v>149</v>
      </c>
      <c r="AW161" s="13" t="s">
        <v>32</v>
      </c>
      <c r="AX161" s="13" t="s">
        <v>70</v>
      </c>
      <c r="AY161" s="236" t="s">
        <v>140</v>
      </c>
    </row>
    <row r="162" s="14" customFormat="1">
      <c r="A162" s="14"/>
      <c r="B162" s="237"/>
      <c r="C162" s="238"/>
      <c r="D162" s="219" t="s">
        <v>155</v>
      </c>
      <c r="E162" s="239" t="s">
        <v>19</v>
      </c>
      <c r="F162" s="240" t="s">
        <v>172</v>
      </c>
      <c r="G162" s="238"/>
      <c r="H162" s="241">
        <v>15.300000000000001</v>
      </c>
      <c r="I162" s="242"/>
      <c r="J162" s="238"/>
      <c r="K162" s="238"/>
      <c r="L162" s="243"/>
      <c r="M162" s="244"/>
      <c r="N162" s="245"/>
      <c r="O162" s="245"/>
      <c r="P162" s="245"/>
      <c r="Q162" s="245"/>
      <c r="R162" s="245"/>
      <c r="S162" s="245"/>
      <c r="T162" s="246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7" t="s">
        <v>155</v>
      </c>
      <c r="AU162" s="247" t="s">
        <v>149</v>
      </c>
      <c r="AV162" s="14" t="s">
        <v>148</v>
      </c>
      <c r="AW162" s="14" t="s">
        <v>32</v>
      </c>
      <c r="AX162" s="14" t="s">
        <v>78</v>
      </c>
      <c r="AY162" s="247" t="s">
        <v>140</v>
      </c>
    </row>
    <row r="163" s="12" customFormat="1" ht="22.8" customHeight="1">
      <c r="A163" s="12"/>
      <c r="B163" s="190"/>
      <c r="C163" s="191"/>
      <c r="D163" s="192" t="s">
        <v>69</v>
      </c>
      <c r="E163" s="204" t="s">
        <v>230</v>
      </c>
      <c r="F163" s="204" t="s">
        <v>231</v>
      </c>
      <c r="G163" s="191"/>
      <c r="H163" s="191"/>
      <c r="I163" s="194"/>
      <c r="J163" s="205">
        <f>BK163</f>
        <v>0</v>
      </c>
      <c r="K163" s="191"/>
      <c r="L163" s="196"/>
      <c r="M163" s="197"/>
      <c r="N163" s="198"/>
      <c r="O163" s="198"/>
      <c r="P163" s="199">
        <f>SUM(P164:P216)</f>
        <v>0</v>
      </c>
      <c r="Q163" s="198"/>
      <c r="R163" s="199">
        <f>SUM(R164:R216)</f>
        <v>0.00076800000000000002</v>
      </c>
      <c r="S163" s="198"/>
      <c r="T163" s="200">
        <f>SUM(T164:T216)</f>
        <v>1.2509700000000001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01" t="s">
        <v>78</v>
      </c>
      <c r="AT163" s="202" t="s">
        <v>69</v>
      </c>
      <c r="AU163" s="202" t="s">
        <v>78</v>
      </c>
      <c r="AY163" s="201" t="s">
        <v>140</v>
      </c>
      <c r="BK163" s="203">
        <f>SUM(BK164:BK216)</f>
        <v>0</v>
      </c>
    </row>
    <row r="164" s="2" customFormat="1" ht="16.5" customHeight="1">
      <c r="A164" s="40"/>
      <c r="B164" s="41"/>
      <c r="C164" s="206" t="s">
        <v>230</v>
      </c>
      <c r="D164" s="206" t="s">
        <v>143</v>
      </c>
      <c r="E164" s="207" t="s">
        <v>232</v>
      </c>
      <c r="F164" s="208" t="s">
        <v>233</v>
      </c>
      <c r="G164" s="209" t="s">
        <v>234</v>
      </c>
      <c r="H164" s="210">
        <v>2.5</v>
      </c>
      <c r="I164" s="211"/>
      <c r="J164" s="212">
        <f>ROUND(I164*H164,2)</f>
        <v>0</v>
      </c>
      <c r="K164" s="208" t="s">
        <v>147</v>
      </c>
      <c r="L164" s="46"/>
      <c r="M164" s="213" t="s">
        <v>19</v>
      </c>
      <c r="N164" s="214" t="s">
        <v>42</v>
      </c>
      <c r="O164" s="86"/>
      <c r="P164" s="215">
        <f>O164*H164</f>
        <v>0</v>
      </c>
      <c r="Q164" s="215">
        <v>0</v>
      </c>
      <c r="R164" s="215">
        <f>Q164*H164</f>
        <v>0</v>
      </c>
      <c r="S164" s="215">
        <v>0</v>
      </c>
      <c r="T164" s="216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17" t="s">
        <v>148</v>
      </c>
      <c r="AT164" s="217" t="s">
        <v>143</v>
      </c>
      <c r="AU164" s="217" t="s">
        <v>149</v>
      </c>
      <c r="AY164" s="19" t="s">
        <v>140</v>
      </c>
      <c r="BE164" s="218">
        <f>IF(N164="základní",J164,0)</f>
        <v>0</v>
      </c>
      <c r="BF164" s="218">
        <f>IF(N164="snížená",J164,0)</f>
        <v>0</v>
      </c>
      <c r="BG164" s="218">
        <f>IF(N164="zákl. přenesená",J164,0)</f>
        <v>0</v>
      </c>
      <c r="BH164" s="218">
        <f>IF(N164="sníž. přenesená",J164,0)</f>
        <v>0</v>
      </c>
      <c r="BI164" s="218">
        <f>IF(N164="nulová",J164,0)</f>
        <v>0</v>
      </c>
      <c r="BJ164" s="19" t="s">
        <v>149</v>
      </c>
      <c r="BK164" s="218">
        <f>ROUND(I164*H164,2)</f>
        <v>0</v>
      </c>
      <c r="BL164" s="19" t="s">
        <v>148</v>
      </c>
      <c r="BM164" s="217" t="s">
        <v>1160</v>
      </c>
    </row>
    <row r="165" s="2" customFormat="1">
      <c r="A165" s="40"/>
      <c r="B165" s="41"/>
      <c r="C165" s="42"/>
      <c r="D165" s="219" t="s">
        <v>151</v>
      </c>
      <c r="E165" s="42"/>
      <c r="F165" s="220" t="s">
        <v>236</v>
      </c>
      <c r="G165" s="42"/>
      <c r="H165" s="42"/>
      <c r="I165" s="221"/>
      <c r="J165" s="42"/>
      <c r="K165" s="42"/>
      <c r="L165" s="46"/>
      <c r="M165" s="222"/>
      <c r="N165" s="223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151</v>
      </c>
      <c r="AU165" s="19" t="s">
        <v>149</v>
      </c>
    </row>
    <row r="166" s="2" customFormat="1">
      <c r="A166" s="40"/>
      <c r="B166" s="41"/>
      <c r="C166" s="42"/>
      <c r="D166" s="224" t="s">
        <v>153</v>
      </c>
      <c r="E166" s="42"/>
      <c r="F166" s="225" t="s">
        <v>237</v>
      </c>
      <c r="G166" s="42"/>
      <c r="H166" s="42"/>
      <c r="I166" s="221"/>
      <c r="J166" s="42"/>
      <c r="K166" s="42"/>
      <c r="L166" s="46"/>
      <c r="M166" s="222"/>
      <c r="N166" s="223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153</v>
      </c>
      <c r="AU166" s="19" t="s">
        <v>149</v>
      </c>
    </row>
    <row r="167" s="13" customFormat="1">
      <c r="A167" s="13"/>
      <c r="B167" s="226"/>
      <c r="C167" s="227"/>
      <c r="D167" s="219" t="s">
        <v>155</v>
      </c>
      <c r="E167" s="228" t="s">
        <v>19</v>
      </c>
      <c r="F167" s="229" t="s">
        <v>238</v>
      </c>
      <c r="G167" s="227"/>
      <c r="H167" s="230">
        <v>2.5</v>
      </c>
      <c r="I167" s="231"/>
      <c r="J167" s="227"/>
      <c r="K167" s="227"/>
      <c r="L167" s="232"/>
      <c r="M167" s="233"/>
      <c r="N167" s="234"/>
      <c r="O167" s="234"/>
      <c r="P167" s="234"/>
      <c r="Q167" s="234"/>
      <c r="R167" s="234"/>
      <c r="S167" s="234"/>
      <c r="T167" s="23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6" t="s">
        <v>155</v>
      </c>
      <c r="AU167" s="236" t="s">
        <v>149</v>
      </c>
      <c r="AV167" s="13" t="s">
        <v>149</v>
      </c>
      <c r="AW167" s="13" t="s">
        <v>32</v>
      </c>
      <c r="AX167" s="13" t="s">
        <v>78</v>
      </c>
      <c r="AY167" s="236" t="s">
        <v>140</v>
      </c>
    </row>
    <row r="168" s="2" customFormat="1" ht="16.5" customHeight="1">
      <c r="A168" s="40"/>
      <c r="B168" s="41"/>
      <c r="C168" s="206" t="s">
        <v>239</v>
      </c>
      <c r="D168" s="206" t="s">
        <v>143</v>
      </c>
      <c r="E168" s="207" t="s">
        <v>240</v>
      </c>
      <c r="F168" s="208" t="s">
        <v>241</v>
      </c>
      <c r="G168" s="209" t="s">
        <v>146</v>
      </c>
      <c r="H168" s="210">
        <v>1.0800000000000001</v>
      </c>
      <c r="I168" s="211"/>
      <c r="J168" s="212">
        <f>ROUND(I168*H168,2)</f>
        <v>0</v>
      </c>
      <c r="K168" s="208" t="s">
        <v>147</v>
      </c>
      <c r="L168" s="46"/>
      <c r="M168" s="213" t="s">
        <v>19</v>
      </c>
      <c r="N168" s="214" t="s">
        <v>42</v>
      </c>
      <c r="O168" s="86"/>
      <c r="P168" s="215">
        <f>O168*H168</f>
        <v>0</v>
      </c>
      <c r="Q168" s="215">
        <v>0</v>
      </c>
      <c r="R168" s="215">
        <f>Q168*H168</f>
        <v>0</v>
      </c>
      <c r="S168" s="215">
        <v>0.072999999999999995</v>
      </c>
      <c r="T168" s="216">
        <f>S168*H168</f>
        <v>0.078839999999999993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17" t="s">
        <v>148</v>
      </c>
      <c r="AT168" s="217" t="s">
        <v>143</v>
      </c>
      <c r="AU168" s="217" t="s">
        <v>149</v>
      </c>
      <c r="AY168" s="19" t="s">
        <v>140</v>
      </c>
      <c r="BE168" s="218">
        <f>IF(N168="základní",J168,0)</f>
        <v>0</v>
      </c>
      <c r="BF168" s="218">
        <f>IF(N168="snížená",J168,0)</f>
        <v>0</v>
      </c>
      <c r="BG168" s="218">
        <f>IF(N168="zákl. přenesená",J168,0)</f>
        <v>0</v>
      </c>
      <c r="BH168" s="218">
        <f>IF(N168="sníž. přenesená",J168,0)</f>
        <v>0</v>
      </c>
      <c r="BI168" s="218">
        <f>IF(N168="nulová",J168,0)</f>
        <v>0</v>
      </c>
      <c r="BJ168" s="19" t="s">
        <v>149</v>
      </c>
      <c r="BK168" s="218">
        <f>ROUND(I168*H168,2)</f>
        <v>0</v>
      </c>
      <c r="BL168" s="19" t="s">
        <v>148</v>
      </c>
      <c r="BM168" s="217" t="s">
        <v>1161</v>
      </c>
    </row>
    <row r="169" s="2" customFormat="1">
      <c r="A169" s="40"/>
      <c r="B169" s="41"/>
      <c r="C169" s="42"/>
      <c r="D169" s="219" t="s">
        <v>151</v>
      </c>
      <c r="E169" s="42"/>
      <c r="F169" s="220" t="s">
        <v>243</v>
      </c>
      <c r="G169" s="42"/>
      <c r="H169" s="42"/>
      <c r="I169" s="221"/>
      <c r="J169" s="42"/>
      <c r="K169" s="42"/>
      <c r="L169" s="46"/>
      <c r="M169" s="222"/>
      <c r="N169" s="223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151</v>
      </c>
      <c r="AU169" s="19" t="s">
        <v>149</v>
      </c>
    </row>
    <row r="170" s="2" customFormat="1">
      <c r="A170" s="40"/>
      <c r="B170" s="41"/>
      <c r="C170" s="42"/>
      <c r="D170" s="224" t="s">
        <v>153</v>
      </c>
      <c r="E170" s="42"/>
      <c r="F170" s="225" t="s">
        <v>244</v>
      </c>
      <c r="G170" s="42"/>
      <c r="H170" s="42"/>
      <c r="I170" s="221"/>
      <c r="J170" s="42"/>
      <c r="K170" s="42"/>
      <c r="L170" s="46"/>
      <c r="M170" s="222"/>
      <c r="N170" s="223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153</v>
      </c>
      <c r="AU170" s="19" t="s">
        <v>149</v>
      </c>
    </row>
    <row r="171" s="13" customFormat="1">
      <c r="A171" s="13"/>
      <c r="B171" s="226"/>
      <c r="C171" s="227"/>
      <c r="D171" s="219" t="s">
        <v>155</v>
      </c>
      <c r="E171" s="228" t="s">
        <v>19</v>
      </c>
      <c r="F171" s="229" t="s">
        <v>245</v>
      </c>
      <c r="G171" s="227"/>
      <c r="H171" s="230">
        <v>1.0800000000000001</v>
      </c>
      <c r="I171" s="231"/>
      <c r="J171" s="227"/>
      <c r="K171" s="227"/>
      <c r="L171" s="232"/>
      <c r="M171" s="233"/>
      <c r="N171" s="234"/>
      <c r="O171" s="234"/>
      <c r="P171" s="234"/>
      <c r="Q171" s="234"/>
      <c r="R171" s="234"/>
      <c r="S171" s="234"/>
      <c r="T171" s="23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6" t="s">
        <v>155</v>
      </c>
      <c r="AU171" s="236" t="s">
        <v>149</v>
      </c>
      <c r="AV171" s="13" t="s">
        <v>149</v>
      </c>
      <c r="AW171" s="13" t="s">
        <v>32</v>
      </c>
      <c r="AX171" s="13" t="s">
        <v>78</v>
      </c>
      <c r="AY171" s="236" t="s">
        <v>140</v>
      </c>
    </row>
    <row r="172" s="2" customFormat="1" ht="16.5" customHeight="1">
      <c r="A172" s="40"/>
      <c r="B172" s="41"/>
      <c r="C172" s="206" t="s">
        <v>246</v>
      </c>
      <c r="D172" s="206" t="s">
        <v>143</v>
      </c>
      <c r="E172" s="207" t="s">
        <v>247</v>
      </c>
      <c r="F172" s="208" t="s">
        <v>248</v>
      </c>
      <c r="G172" s="209" t="s">
        <v>146</v>
      </c>
      <c r="H172" s="210">
        <v>11.25</v>
      </c>
      <c r="I172" s="211"/>
      <c r="J172" s="212">
        <f>ROUND(I172*H172,2)</f>
        <v>0</v>
      </c>
      <c r="K172" s="208" t="s">
        <v>147</v>
      </c>
      <c r="L172" s="46"/>
      <c r="M172" s="213" t="s">
        <v>19</v>
      </c>
      <c r="N172" s="214" t="s">
        <v>42</v>
      </c>
      <c r="O172" s="86"/>
      <c r="P172" s="215">
        <f>O172*H172</f>
        <v>0</v>
      </c>
      <c r="Q172" s="215">
        <v>0</v>
      </c>
      <c r="R172" s="215">
        <f>Q172*H172</f>
        <v>0</v>
      </c>
      <c r="S172" s="215">
        <v>0.058999999999999997</v>
      </c>
      <c r="T172" s="216">
        <f>S172*H172</f>
        <v>0.66374999999999995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7" t="s">
        <v>148</v>
      </c>
      <c r="AT172" s="217" t="s">
        <v>143</v>
      </c>
      <c r="AU172" s="217" t="s">
        <v>149</v>
      </c>
      <c r="AY172" s="19" t="s">
        <v>140</v>
      </c>
      <c r="BE172" s="218">
        <f>IF(N172="základní",J172,0)</f>
        <v>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19" t="s">
        <v>149</v>
      </c>
      <c r="BK172" s="218">
        <f>ROUND(I172*H172,2)</f>
        <v>0</v>
      </c>
      <c r="BL172" s="19" t="s">
        <v>148</v>
      </c>
      <c r="BM172" s="217" t="s">
        <v>1162</v>
      </c>
    </row>
    <row r="173" s="2" customFormat="1">
      <c r="A173" s="40"/>
      <c r="B173" s="41"/>
      <c r="C173" s="42"/>
      <c r="D173" s="219" t="s">
        <v>151</v>
      </c>
      <c r="E173" s="42"/>
      <c r="F173" s="220" t="s">
        <v>250</v>
      </c>
      <c r="G173" s="42"/>
      <c r="H173" s="42"/>
      <c r="I173" s="221"/>
      <c r="J173" s="42"/>
      <c r="K173" s="42"/>
      <c r="L173" s="46"/>
      <c r="M173" s="222"/>
      <c r="N173" s="223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151</v>
      </c>
      <c r="AU173" s="19" t="s">
        <v>149</v>
      </c>
    </row>
    <row r="174" s="2" customFormat="1">
      <c r="A174" s="40"/>
      <c r="B174" s="41"/>
      <c r="C174" s="42"/>
      <c r="D174" s="224" t="s">
        <v>153</v>
      </c>
      <c r="E174" s="42"/>
      <c r="F174" s="225" t="s">
        <v>251</v>
      </c>
      <c r="G174" s="42"/>
      <c r="H174" s="42"/>
      <c r="I174" s="221"/>
      <c r="J174" s="42"/>
      <c r="K174" s="42"/>
      <c r="L174" s="46"/>
      <c r="M174" s="222"/>
      <c r="N174" s="223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153</v>
      </c>
      <c r="AU174" s="19" t="s">
        <v>149</v>
      </c>
    </row>
    <row r="175" s="13" customFormat="1">
      <c r="A175" s="13"/>
      <c r="B175" s="226"/>
      <c r="C175" s="227"/>
      <c r="D175" s="219" t="s">
        <v>155</v>
      </c>
      <c r="E175" s="228" t="s">
        <v>19</v>
      </c>
      <c r="F175" s="229" t="s">
        <v>252</v>
      </c>
      <c r="G175" s="227"/>
      <c r="H175" s="230">
        <v>11.25</v>
      </c>
      <c r="I175" s="231"/>
      <c r="J175" s="227"/>
      <c r="K175" s="227"/>
      <c r="L175" s="232"/>
      <c r="M175" s="233"/>
      <c r="N175" s="234"/>
      <c r="O175" s="234"/>
      <c r="P175" s="234"/>
      <c r="Q175" s="234"/>
      <c r="R175" s="234"/>
      <c r="S175" s="234"/>
      <c r="T175" s="235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6" t="s">
        <v>155</v>
      </c>
      <c r="AU175" s="236" t="s">
        <v>149</v>
      </c>
      <c r="AV175" s="13" t="s">
        <v>149</v>
      </c>
      <c r="AW175" s="13" t="s">
        <v>32</v>
      </c>
      <c r="AX175" s="13" t="s">
        <v>78</v>
      </c>
      <c r="AY175" s="236" t="s">
        <v>140</v>
      </c>
    </row>
    <row r="176" s="2" customFormat="1" ht="16.5" customHeight="1">
      <c r="A176" s="40"/>
      <c r="B176" s="41"/>
      <c r="C176" s="206" t="s">
        <v>8</v>
      </c>
      <c r="D176" s="206" t="s">
        <v>143</v>
      </c>
      <c r="E176" s="207" t="s">
        <v>253</v>
      </c>
      <c r="F176" s="208" t="s">
        <v>254</v>
      </c>
      <c r="G176" s="209" t="s">
        <v>209</v>
      </c>
      <c r="H176" s="210">
        <v>10.9</v>
      </c>
      <c r="I176" s="211"/>
      <c r="J176" s="212">
        <f>ROUND(I176*H176,2)</f>
        <v>0</v>
      </c>
      <c r="K176" s="208" t="s">
        <v>147</v>
      </c>
      <c r="L176" s="46"/>
      <c r="M176" s="213" t="s">
        <v>19</v>
      </c>
      <c r="N176" s="214" t="s">
        <v>42</v>
      </c>
      <c r="O176" s="86"/>
      <c r="P176" s="215">
        <f>O176*H176</f>
        <v>0</v>
      </c>
      <c r="Q176" s="215">
        <v>0</v>
      </c>
      <c r="R176" s="215">
        <f>Q176*H176</f>
        <v>0</v>
      </c>
      <c r="S176" s="215">
        <v>0.0060000000000000001</v>
      </c>
      <c r="T176" s="216">
        <f>S176*H176</f>
        <v>0.0654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17" t="s">
        <v>148</v>
      </c>
      <c r="AT176" s="217" t="s">
        <v>143</v>
      </c>
      <c r="AU176" s="217" t="s">
        <v>149</v>
      </c>
      <c r="AY176" s="19" t="s">
        <v>140</v>
      </c>
      <c r="BE176" s="218">
        <f>IF(N176="základní",J176,0)</f>
        <v>0</v>
      </c>
      <c r="BF176" s="218">
        <f>IF(N176="snížená",J176,0)</f>
        <v>0</v>
      </c>
      <c r="BG176" s="218">
        <f>IF(N176="zákl. přenesená",J176,0)</f>
        <v>0</v>
      </c>
      <c r="BH176" s="218">
        <f>IF(N176="sníž. přenesená",J176,0)</f>
        <v>0</v>
      </c>
      <c r="BI176" s="218">
        <f>IF(N176="nulová",J176,0)</f>
        <v>0</v>
      </c>
      <c r="BJ176" s="19" t="s">
        <v>149</v>
      </c>
      <c r="BK176" s="218">
        <f>ROUND(I176*H176,2)</f>
        <v>0</v>
      </c>
      <c r="BL176" s="19" t="s">
        <v>148</v>
      </c>
      <c r="BM176" s="217" t="s">
        <v>1163</v>
      </c>
    </row>
    <row r="177" s="2" customFormat="1">
      <c r="A177" s="40"/>
      <c r="B177" s="41"/>
      <c r="C177" s="42"/>
      <c r="D177" s="219" t="s">
        <v>151</v>
      </c>
      <c r="E177" s="42"/>
      <c r="F177" s="220" t="s">
        <v>256</v>
      </c>
      <c r="G177" s="42"/>
      <c r="H177" s="42"/>
      <c r="I177" s="221"/>
      <c r="J177" s="42"/>
      <c r="K177" s="42"/>
      <c r="L177" s="46"/>
      <c r="M177" s="222"/>
      <c r="N177" s="223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151</v>
      </c>
      <c r="AU177" s="19" t="s">
        <v>149</v>
      </c>
    </row>
    <row r="178" s="2" customFormat="1">
      <c r="A178" s="40"/>
      <c r="B178" s="41"/>
      <c r="C178" s="42"/>
      <c r="D178" s="224" t="s">
        <v>153</v>
      </c>
      <c r="E178" s="42"/>
      <c r="F178" s="225" t="s">
        <v>257</v>
      </c>
      <c r="G178" s="42"/>
      <c r="H178" s="42"/>
      <c r="I178" s="221"/>
      <c r="J178" s="42"/>
      <c r="K178" s="42"/>
      <c r="L178" s="46"/>
      <c r="M178" s="222"/>
      <c r="N178" s="223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153</v>
      </c>
      <c r="AU178" s="19" t="s">
        <v>149</v>
      </c>
    </row>
    <row r="179" s="13" customFormat="1">
      <c r="A179" s="13"/>
      <c r="B179" s="226"/>
      <c r="C179" s="227"/>
      <c r="D179" s="219" t="s">
        <v>155</v>
      </c>
      <c r="E179" s="228" t="s">
        <v>19</v>
      </c>
      <c r="F179" s="229" t="s">
        <v>1164</v>
      </c>
      <c r="G179" s="227"/>
      <c r="H179" s="230">
        <v>1.2</v>
      </c>
      <c r="I179" s="231"/>
      <c r="J179" s="227"/>
      <c r="K179" s="227"/>
      <c r="L179" s="232"/>
      <c r="M179" s="233"/>
      <c r="N179" s="234"/>
      <c r="O179" s="234"/>
      <c r="P179" s="234"/>
      <c r="Q179" s="234"/>
      <c r="R179" s="234"/>
      <c r="S179" s="234"/>
      <c r="T179" s="23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6" t="s">
        <v>155</v>
      </c>
      <c r="AU179" s="236" t="s">
        <v>149</v>
      </c>
      <c r="AV179" s="13" t="s">
        <v>149</v>
      </c>
      <c r="AW179" s="13" t="s">
        <v>32</v>
      </c>
      <c r="AX179" s="13" t="s">
        <v>70</v>
      </c>
      <c r="AY179" s="236" t="s">
        <v>140</v>
      </c>
    </row>
    <row r="180" s="13" customFormat="1">
      <c r="A180" s="13"/>
      <c r="B180" s="226"/>
      <c r="C180" s="227"/>
      <c r="D180" s="219" t="s">
        <v>155</v>
      </c>
      <c r="E180" s="228" t="s">
        <v>19</v>
      </c>
      <c r="F180" s="229" t="s">
        <v>1165</v>
      </c>
      <c r="G180" s="227"/>
      <c r="H180" s="230">
        <v>6</v>
      </c>
      <c r="I180" s="231"/>
      <c r="J180" s="227"/>
      <c r="K180" s="227"/>
      <c r="L180" s="232"/>
      <c r="M180" s="233"/>
      <c r="N180" s="234"/>
      <c r="O180" s="234"/>
      <c r="P180" s="234"/>
      <c r="Q180" s="234"/>
      <c r="R180" s="234"/>
      <c r="S180" s="234"/>
      <c r="T180" s="23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6" t="s">
        <v>155</v>
      </c>
      <c r="AU180" s="236" t="s">
        <v>149</v>
      </c>
      <c r="AV180" s="13" t="s">
        <v>149</v>
      </c>
      <c r="AW180" s="13" t="s">
        <v>32</v>
      </c>
      <c r="AX180" s="13" t="s">
        <v>70</v>
      </c>
      <c r="AY180" s="236" t="s">
        <v>140</v>
      </c>
    </row>
    <row r="181" s="13" customFormat="1">
      <c r="A181" s="13"/>
      <c r="B181" s="226"/>
      <c r="C181" s="227"/>
      <c r="D181" s="219" t="s">
        <v>155</v>
      </c>
      <c r="E181" s="228" t="s">
        <v>19</v>
      </c>
      <c r="F181" s="229" t="s">
        <v>1166</v>
      </c>
      <c r="G181" s="227"/>
      <c r="H181" s="230">
        <v>3.7000000000000002</v>
      </c>
      <c r="I181" s="231"/>
      <c r="J181" s="227"/>
      <c r="K181" s="227"/>
      <c r="L181" s="232"/>
      <c r="M181" s="233"/>
      <c r="N181" s="234"/>
      <c r="O181" s="234"/>
      <c r="P181" s="234"/>
      <c r="Q181" s="234"/>
      <c r="R181" s="234"/>
      <c r="S181" s="234"/>
      <c r="T181" s="23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6" t="s">
        <v>155</v>
      </c>
      <c r="AU181" s="236" t="s">
        <v>149</v>
      </c>
      <c r="AV181" s="13" t="s">
        <v>149</v>
      </c>
      <c r="AW181" s="13" t="s">
        <v>32</v>
      </c>
      <c r="AX181" s="13" t="s">
        <v>70</v>
      </c>
      <c r="AY181" s="236" t="s">
        <v>140</v>
      </c>
    </row>
    <row r="182" s="14" customFormat="1">
      <c r="A182" s="14"/>
      <c r="B182" s="237"/>
      <c r="C182" s="238"/>
      <c r="D182" s="219" t="s">
        <v>155</v>
      </c>
      <c r="E182" s="239" t="s">
        <v>19</v>
      </c>
      <c r="F182" s="240" t="s">
        <v>172</v>
      </c>
      <c r="G182" s="238"/>
      <c r="H182" s="241">
        <v>10.9</v>
      </c>
      <c r="I182" s="242"/>
      <c r="J182" s="238"/>
      <c r="K182" s="238"/>
      <c r="L182" s="243"/>
      <c r="M182" s="244"/>
      <c r="N182" s="245"/>
      <c r="O182" s="245"/>
      <c r="P182" s="245"/>
      <c r="Q182" s="245"/>
      <c r="R182" s="245"/>
      <c r="S182" s="245"/>
      <c r="T182" s="246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7" t="s">
        <v>155</v>
      </c>
      <c r="AU182" s="247" t="s">
        <v>149</v>
      </c>
      <c r="AV182" s="14" t="s">
        <v>148</v>
      </c>
      <c r="AW182" s="14" t="s">
        <v>32</v>
      </c>
      <c r="AX182" s="14" t="s">
        <v>78</v>
      </c>
      <c r="AY182" s="247" t="s">
        <v>140</v>
      </c>
    </row>
    <row r="183" s="2" customFormat="1" ht="16.5" customHeight="1">
      <c r="A183" s="40"/>
      <c r="B183" s="41"/>
      <c r="C183" s="206" t="s">
        <v>261</v>
      </c>
      <c r="D183" s="206" t="s">
        <v>143</v>
      </c>
      <c r="E183" s="207" t="s">
        <v>262</v>
      </c>
      <c r="F183" s="208" t="s">
        <v>263</v>
      </c>
      <c r="G183" s="209" t="s">
        <v>209</v>
      </c>
      <c r="H183" s="210">
        <v>6</v>
      </c>
      <c r="I183" s="211"/>
      <c r="J183" s="212">
        <f>ROUND(I183*H183,2)</f>
        <v>0</v>
      </c>
      <c r="K183" s="208" t="s">
        <v>147</v>
      </c>
      <c r="L183" s="46"/>
      <c r="M183" s="213" t="s">
        <v>19</v>
      </c>
      <c r="N183" s="214" t="s">
        <v>42</v>
      </c>
      <c r="O183" s="86"/>
      <c r="P183" s="215">
        <f>O183*H183</f>
        <v>0</v>
      </c>
      <c r="Q183" s="215">
        <v>0</v>
      </c>
      <c r="R183" s="215">
        <f>Q183*H183</f>
        <v>0</v>
      </c>
      <c r="S183" s="215">
        <v>0.0089999999999999993</v>
      </c>
      <c r="T183" s="216">
        <f>S183*H183</f>
        <v>0.053999999999999992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7" t="s">
        <v>148</v>
      </c>
      <c r="AT183" s="217" t="s">
        <v>143</v>
      </c>
      <c r="AU183" s="217" t="s">
        <v>149</v>
      </c>
      <c r="AY183" s="19" t="s">
        <v>140</v>
      </c>
      <c r="BE183" s="218">
        <f>IF(N183="základní",J183,0)</f>
        <v>0</v>
      </c>
      <c r="BF183" s="218">
        <f>IF(N183="snížená",J183,0)</f>
        <v>0</v>
      </c>
      <c r="BG183" s="218">
        <f>IF(N183="zákl. přenesená",J183,0)</f>
        <v>0</v>
      </c>
      <c r="BH183" s="218">
        <f>IF(N183="sníž. přenesená",J183,0)</f>
        <v>0</v>
      </c>
      <c r="BI183" s="218">
        <f>IF(N183="nulová",J183,0)</f>
        <v>0</v>
      </c>
      <c r="BJ183" s="19" t="s">
        <v>149</v>
      </c>
      <c r="BK183" s="218">
        <f>ROUND(I183*H183,2)</f>
        <v>0</v>
      </c>
      <c r="BL183" s="19" t="s">
        <v>148</v>
      </c>
      <c r="BM183" s="217" t="s">
        <v>1167</v>
      </c>
    </row>
    <row r="184" s="2" customFormat="1">
      <c r="A184" s="40"/>
      <c r="B184" s="41"/>
      <c r="C184" s="42"/>
      <c r="D184" s="219" t="s">
        <v>151</v>
      </c>
      <c r="E184" s="42"/>
      <c r="F184" s="220" t="s">
        <v>265</v>
      </c>
      <c r="G184" s="42"/>
      <c r="H184" s="42"/>
      <c r="I184" s="221"/>
      <c r="J184" s="42"/>
      <c r="K184" s="42"/>
      <c r="L184" s="46"/>
      <c r="M184" s="222"/>
      <c r="N184" s="223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151</v>
      </c>
      <c r="AU184" s="19" t="s">
        <v>149</v>
      </c>
    </row>
    <row r="185" s="2" customFormat="1">
      <c r="A185" s="40"/>
      <c r="B185" s="41"/>
      <c r="C185" s="42"/>
      <c r="D185" s="224" t="s">
        <v>153</v>
      </c>
      <c r="E185" s="42"/>
      <c r="F185" s="225" t="s">
        <v>266</v>
      </c>
      <c r="G185" s="42"/>
      <c r="H185" s="42"/>
      <c r="I185" s="221"/>
      <c r="J185" s="42"/>
      <c r="K185" s="42"/>
      <c r="L185" s="46"/>
      <c r="M185" s="222"/>
      <c r="N185" s="223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153</v>
      </c>
      <c r="AU185" s="19" t="s">
        <v>149</v>
      </c>
    </row>
    <row r="186" s="13" customFormat="1">
      <c r="A186" s="13"/>
      <c r="B186" s="226"/>
      <c r="C186" s="227"/>
      <c r="D186" s="219" t="s">
        <v>155</v>
      </c>
      <c r="E186" s="228" t="s">
        <v>19</v>
      </c>
      <c r="F186" s="229" t="s">
        <v>1168</v>
      </c>
      <c r="G186" s="227"/>
      <c r="H186" s="230">
        <v>4</v>
      </c>
      <c r="I186" s="231"/>
      <c r="J186" s="227"/>
      <c r="K186" s="227"/>
      <c r="L186" s="232"/>
      <c r="M186" s="233"/>
      <c r="N186" s="234"/>
      <c r="O186" s="234"/>
      <c r="P186" s="234"/>
      <c r="Q186" s="234"/>
      <c r="R186" s="234"/>
      <c r="S186" s="234"/>
      <c r="T186" s="23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6" t="s">
        <v>155</v>
      </c>
      <c r="AU186" s="236" t="s">
        <v>149</v>
      </c>
      <c r="AV186" s="13" t="s">
        <v>149</v>
      </c>
      <c r="AW186" s="13" t="s">
        <v>32</v>
      </c>
      <c r="AX186" s="13" t="s">
        <v>70</v>
      </c>
      <c r="AY186" s="236" t="s">
        <v>140</v>
      </c>
    </row>
    <row r="187" s="13" customFormat="1">
      <c r="A187" s="13"/>
      <c r="B187" s="226"/>
      <c r="C187" s="227"/>
      <c r="D187" s="219" t="s">
        <v>155</v>
      </c>
      <c r="E187" s="228" t="s">
        <v>19</v>
      </c>
      <c r="F187" s="229" t="s">
        <v>1169</v>
      </c>
      <c r="G187" s="227"/>
      <c r="H187" s="230">
        <v>2</v>
      </c>
      <c r="I187" s="231"/>
      <c r="J187" s="227"/>
      <c r="K187" s="227"/>
      <c r="L187" s="232"/>
      <c r="M187" s="233"/>
      <c r="N187" s="234"/>
      <c r="O187" s="234"/>
      <c r="P187" s="234"/>
      <c r="Q187" s="234"/>
      <c r="R187" s="234"/>
      <c r="S187" s="234"/>
      <c r="T187" s="23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6" t="s">
        <v>155</v>
      </c>
      <c r="AU187" s="236" t="s">
        <v>149</v>
      </c>
      <c r="AV187" s="13" t="s">
        <v>149</v>
      </c>
      <c r="AW187" s="13" t="s">
        <v>32</v>
      </c>
      <c r="AX187" s="13" t="s">
        <v>70</v>
      </c>
      <c r="AY187" s="236" t="s">
        <v>140</v>
      </c>
    </row>
    <row r="188" s="14" customFormat="1">
      <c r="A188" s="14"/>
      <c r="B188" s="237"/>
      <c r="C188" s="238"/>
      <c r="D188" s="219" t="s">
        <v>155</v>
      </c>
      <c r="E188" s="239" t="s">
        <v>19</v>
      </c>
      <c r="F188" s="240" t="s">
        <v>172</v>
      </c>
      <c r="G188" s="238"/>
      <c r="H188" s="241">
        <v>6</v>
      </c>
      <c r="I188" s="242"/>
      <c r="J188" s="238"/>
      <c r="K188" s="238"/>
      <c r="L188" s="243"/>
      <c r="M188" s="244"/>
      <c r="N188" s="245"/>
      <c r="O188" s="245"/>
      <c r="P188" s="245"/>
      <c r="Q188" s="245"/>
      <c r="R188" s="245"/>
      <c r="S188" s="245"/>
      <c r="T188" s="246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7" t="s">
        <v>155</v>
      </c>
      <c r="AU188" s="247" t="s">
        <v>149</v>
      </c>
      <c r="AV188" s="14" t="s">
        <v>148</v>
      </c>
      <c r="AW188" s="14" t="s">
        <v>32</v>
      </c>
      <c r="AX188" s="14" t="s">
        <v>78</v>
      </c>
      <c r="AY188" s="247" t="s">
        <v>140</v>
      </c>
    </row>
    <row r="189" s="2" customFormat="1" ht="16.5" customHeight="1">
      <c r="A189" s="40"/>
      <c r="B189" s="41"/>
      <c r="C189" s="206" t="s">
        <v>269</v>
      </c>
      <c r="D189" s="206" t="s">
        <v>143</v>
      </c>
      <c r="E189" s="207" t="s">
        <v>270</v>
      </c>
      <c r="F189" s="208" t="s">
        <v>271</v>
      </c>
      <c r="G189" s="209" t="s">
        <v>209</v>
      </c>
      <c r="H189" s="210">
        <v>5.0999999999999996</v>
      </c>
      <c r="I189" s="211"/>
      <c r="J189" s="212">
        <f>ROUND(I189*H189,2)</f>
        <v>0</v>
      </c>
      <c r="K189" s="208" t="s">
        <v>147</v>
      </c>
      <c r="L189" s="46"/>
      <c r="M189" s="213" t="s">
        <v>19</v>
      </c>
      <c r="N189" s="214" t="s">
        <v>42</v>
      </c>
      <c r="O189" s="86"/>
      <c r="P189" s="215">
        <f>O189*H189</f>
        <v>0</v>
      </c>
      <c r="Q189" s="215">
        <v>0</v>
      </c>
      <c r="R189" s="215">
        <f>Q189*H189</f>
        <v>0</v>
      </c>
      <c r="S189" s="215">
        <v>0.017999999999999999</v>
      </c>
      <c r="T189" s="216">
        <f>S189*H189</f>
        <v>0.091799999999999993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17" t="s">
        <v>148</v>
      </c>
      <c r="AT189" s="217" t="s">
        <v>143</v>
      </c>
      <c r="AU189" s="217" t="s">
        <v>149</v>
      </c>
      <c r="AY189" s="19" t="s">
        <v>140</v>
      </c>
      <c r="BE189" s="218">
        <f>IF(N189="základní",J189,0)</f>
        <v>0</v>
      </c>
      <c r="BF189" s="218">
        <f>IF(N189="snížená",J189,0)</f>
        <v>0</v>
      </c>
      <c r="BG189" s="218">
        <f>IF(N189="zákl. přenesená",J189,0)</f>
        <v>0</v>
      </c>
      <c r="BH189" s="218">
        <f>IF(N189="sníž. přenesená",J189,0)</f>
        <v>0</v>
      </c>
      <c r="BI189" s="218">
        <f>IF(N189="nulová",J189,0)</f>
        <v>0</v>
      </c>
      <c r="BJ189" s="19" t="s">
        <v>149</v>
      </c>
      <c r="BK189" s="218">
        <f>ROUND(I189*H189,2)</f>
        <v>0</v>
      </c>
      <c r="BL189" s="19" t="s">
        <v>148</v>
      </c>
      <c r="BM189" s="217" t="s">
        <v>1170</v>
      </c>
    </row>
    <row r="190" s="2" customFormat="1">
      <c r="A190" s="40"/>
      <c r="B190" s="41"/>
      <c r="C190" s="42"/>
      <c r="D190" s="219" t="s">
        <v>151</v>
      </c>
      <c r="E190" s="42"/>
      <c r="F190" s="220" t="s">
        <v>273</v>
      </c>
      <c r="G190" s="42"/>
      <c r="H190" s="42"/>
      <c r="I190" s="221"/>
      <c r="J190" s="42"/>
      <c r="K190" s="42"/>
      <c r="L190" s="46"/>
      <c r="M190" s="222"/>
      <c r="N190" s="223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151</v>
      </c>
      <c r="AU190" s="19" t="s">
        <v>149</v>
      </c>
    </row>
    <row r="191" s="2" customFormat="1">
      <c r="A191" s="40"/>
      <c r="B191" s="41"/>
      <c r="C191" s="42"/>
      <c r="D191" s="224" t="s">
        <v>153</v>
      </c>
      <c r="E191" s="42"/>
      <c r="F191" s="225" t="s">
        <v>274</v>
      </c>
      <c r="G191" s="42"/>
      <c r="H191" s="42"/>
      <c r="I191" s="221"/>
      <c r="J191" s="42"/>
      <c r="K191" s="42"/>
      <c r="L191" s="46"/>
      <c r="M191" s="222"/>
      <c r="N191" s="223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153</v>
      </c>
      <c r="AU191" s="19" t="s">
        <v>149</v>
      </c>
    </row>
    <row r="192" s="13" customFormat="1">
      <c r="A192" s="13"/>
      <c r="B192" s="226"/>
      <c r="C192" s="227"/>
      <c r="D192" s="219" t="s">
        <v>155</v>
      </c>
      <c r="E192" s="228" t="s">
        <v>19</v>
      </c>
      <c r="F192" s="229" t="s">
        <v>1171</v>
      </c>
      <c r="G192" s="227"/>
      <c r="H192" s="230">
        <v>5.0999999999999996</v>
      </c>
      <c r="I192" s="231"/>
      <c r="J192" s="227"/>
      <c r="K192" s="227"/>
      <c r="L192" s="232"/>
      <c r="M192" s="233"/>
      <c r="N192" s="234"/>
      <c r="O192" s="234"/>
      <c r="P192" s="234"/>
      <c r="Q192" s="234"/>
      <c r="R192" s="234"/>
      <c r="S192" s="234"/>
      <c r="T192" s="235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6" t="s">
        <v>155</v>
      </c>
      <c r="AU192" s="236" t="s">
        <v>149</v>
      </c>
      <c r="AV192" s="13" t="s">
        <v>149</v>
      </c>
      <c r="AW192" s="13" t="s">
        <v>32</v>
      </c>
      <c r="AX192" s="13" t="s">
        <v>78</v>
      </c>
      <c r="AY192" s="236" t="s">
        <v>140</v>
      </c>
    </row>
    <row r="193" s="2" customFormat="1" ht="16.5" customHeight="1">
      <c r="A193" s="40"/>
      <c r="B193" s="41"/>
      <c r="C193" s="206" t="s">
        <v>276</v>
      </c>
      <c r="D193" s="206" t="s">
        <v>143</v>
      </c>
      <c r="E193" s="207" t="s">
        <v>277</v>
      </c>
      <c r="F193" s="208" t="s">
        <v>278</v>
      </c>
      <c r="G193" s="209" t="s">
        <v>209</v>
      </c>
      <c r="H193" s="210">
        <v>3.5</v>
      </c>
      <c r="I193" s="211"/>
      <c r="J193" s="212">
        <f>ROUND(I193*H193,2)</f>
        <v>0</v>
      </c>
      <c r="K193" s="208" t="s">
        <v>147</v>
      </c>
      <c r="L193" s="46"/>
      <c r="M193" s="213" t="s">
        <v>19</v>
      </c>
      <c r="N193" s="214" t="s">
        <v>42</v>
      </c>
      <c r="O193" s="86"/>
      <c r="P193" s="215">
        <f>O193*H193</f>
        <v>0</v>
      </c>
      <c r="Q193" s="215">
        <v>0</v>
      </c>
      <c r="R193" s="215">
        <f>Q193*H193</f>
        <v>0</v>
      </c>
      <c r="S193" s="215">
        <v>0.0089999999999999993</v>
      </c>
      <c r="T193" s="216">
        <f>S193*H193</f>
        <v>0.0315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7" t="s">
        <v>148</v>
      </c>
      <c r="AT193" s="217" t="s">
        <v>143</v>
      </c>
      <c r="AU193" s="217" t="s">
        <v>149</v>
      </c>
      <c r="AY193" s="19" t="s">
        <v>140</v>
      </c>
      <c r="BE193" s="218">
        <f>IF(N193="základní",J193,0)</f>
        <v>0</v>
      </c>
      <c r="BF193" s="218">
        <f>IF(N193="snížená",J193,0)</f>
        <v>0</v>
      </c>
      <c r="BG193" s="218">
        <f>IF(N193="zákl. přenesená",J193,0)</f>
        <v>0</v>
      </c>
      <c r="BH193" s="218">
        <f>IF(N193="sníž. přenesená",J193,0)</f>
        <v>0</v>
      </c>
      <c r="BI193" s="218">
        <f>IF(N193="nulová",J193,0)</f>
        <v>0</v>
      </c>
      <c r="BJ193" s="19" t="s">
        <v>149</v>
      </c>
      <c r="BK193" s="218">
        <f>ROUND(I193*H193,2)</f>
        <v>0</v>
      </c>
      <c r="BL193" s="19" t="s">
        <v>148</v>
      </c>
      <c r="BM193" s="217" t="s">
        <v>1172</v>
      </c>
    </row>
    <row r="194" s="2" customFormat="1">
      <c r="A194" s="40"/>
      <c r="B194" s="41"/>
      <c r="C194" s="42"/>
      <c r="D194" s="219" t="s">
        <v>151</v>
      </c>
      <c r="E194" s="42"/>
      <c r="F194" s="220" t="s">
        <v>280</v>
      </c>
      <c r="G194" s="42"/>
      <c r="H194" s="42"/>
      <c r="I194" s="221"/>
      <c r="J194" s="42"/>
      <c r="K194" s="42"/>
      <c r="L194" s="46"/>
      <c r="M194" s="222"/>
      <c r="N194" s="223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151</v>
      </c>
      <c r="AU194" s="19" t="s">
        <v>149</v>
      </c>
    </row>
    <row r="195" s="2" customFormat="1">
      <c r="A195" s="40"/>
      <c r="B195" s="41"/>
      <c r="C195" s="42"/>
      <c r="D195" s="224" t="s">
        <v>153</v>
      </c>
      <c r="E195" s="42"/>
      <c r="F195" s="225" t="s">
        <v>281</v>
      </c>
      <c r="G195" s="42"/>
      <c r="H195" s="42"/>
      <c r="I195" s="221"/>
      <c r="J195" s="42"/>
      <c r="K195" s="42"/>
      <c r="L195" s="46"/>
      <c r="M195" s="222"/>
      <c r="N195" s="223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153</v>
      </c>
      <c r="AU195" s="19" t="s">
        <v>149</v>
      </c>
    </row>
    <row r="196" s="13" customFormat="1">
      <c r="A196" s="13"/>
      <c r="B196" s="226"/>
      <c r="C196" s="227"/>
      <c r="D196" s="219" t="s">
        <v>155</v>
      </c>
      <c r="E196" s="228" t="s">
        <v>19</v>
      </c>
      <c r="F196" s="229" t="s">
        <v>1173</v>
      </c>
      <c r="G196" s="227"/>
      <c r="H196" s="230">
        <v>1.5</v>
      </c>
      <c r="I196" s="231"/>
      <c r="J196" s="227"/>
      <c r="K196" s="227"/>
      <c r="L196" s="232"/>
      <c r="M196" s="233"/>
      <c r="N196" s="234"/>
      <c r="O196" s="234"/>
      <c r="P196" s="234"/>
      <c r="Q196" s="234"/>
      <c r="R196" s="234"/>
      <c r="S196" s="234"/>
      <c r="T196" s="235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6" t="s">
        <v>155</v>
      </c>
      <c r="AU196" s="236" t="s">
        <v>149</v>
      </c>
      <c r="AV196" s="13" t="s">
        <v>149</v>
      </c>
      <c r="AW196" s="13" t="s">
        <v>32</v>
      </c>
      <c r="AX196" s="13" t="s">
        <v>70</v>
      </c>
      <c r="AY196" s="236" t="s">
        <v>140</v>
      </c>
    </row>
    <row r="197" s="13" customFormat="1">
      <c r="A197" s="13"/>
      <c r="B197" s="226"/>
      <c r="C197" s="227"/>
      <c r="D197" s="219" t="s">
        <v>155</v>
      </c>
      <c r="E197" s="228" t="s">
        <v>19</v>
      </c>
      <c r="F197" s="229" t="s">
        <v>1174</v>
      </c>
      <c r="G197" s="227"/>
      <c r="H197" s="230">
        <v>2</v>
      </c>
      <c r="I197" s="231"/>
      <c r="J197" s="227"/>
      <c r="K197" s="227"/>
      <c r="L197" s="232"/>
      <c r="M197" s="233"/>
      <c r="N197" s="234"/>
      <c r="O197" s="234"/>
      <c r="P197" s="234"/>
      <c r="Q197" s="234"/>
      <c r="R197" s="234"/>
      <c r="S197" s="234"/>
      <c r="T197" s="23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6" t="s">
        <v>155</v>
      </c>
      <c r="AU197" s="236" t="s">
        <v>149</v>
      </c>
      <c r="AV197" s="13" t="s">
        <v>149</v>
      </c>
      <c r="AW197" s="13" t="s">
        <v>32</v>
      </c>
      <c r="AX197" s="13" t="s">
        <v>70</v>
      </c>
      <c r="AY197" s="236" t="s">
        <v>140</v>
      </c>
    </row>
    <row r="198" s="14" customFormat="1">
      <c r="A198" s="14"/>
      <c r="B198" s="237"/>
      <c r="C198" s="238"/>
      <c r="D198" s="219" t="s">
        <v>155</v>
      </c>
      <c r="E198" s="239" t="s">
        <v>19</v>
      </c>
      <c r="F198" s="240" t="s">
        <v>172</v>
      </c>
      <c r="G198" s="238"/>
      <c r="H198" s="241">
        <v>3.5</v>
      </c>
      <c r="I198" s="242"/>
      <c r="J198" s="238"/>
      <c r="K198" s="238"/>
      <c r="L198" s="243"/>
      <c r="M198" s="244"/>
      <c r="N198" s="245"/>
      <c r="O198" s="245"/>
      <c r="P198" s="245"/>
      <c r="Q198" s="245"/>
      <c r="R198" s="245"/>
      <c r="S198" s="245"/>
      <c r="T198" s="246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7" t="s">
        <v>155</v>
      </c>
      <c r="AU198" s="247" t="s">
        <v>149</v>
      </c>
      <c r="AV198" s="14" t="s">
        <v>148</v>
      </c>
      <c r="AW198" s="14" t="s">
        <v>32</v>
      </c>
      <c r="AX198" s="14" t="s">
        <v>78</v>
      </c>
      <c r="AY198" s="247" t="s">
        <v>140</v>
      </c>
    </row>
    <row r="199" s="2" customFormat="1" ht="16.5" customHeight="1">
      <c r="A199" s="40"/>
      <c r="B199" s="41"/>
      <c r="C199" s="206" t="s">
        <v>284</v>
      </c>
      <c r="D199" s="206" t="s">
        <v>143</v>
      </c>
      <c r="E199" s="207" t="s">
        <v>285</v>
      </c>
      <c r="F199" s="208" t="s">
        <v>286</v>
      </c>
      <c r="G199" s="209" t="s">
        <v>209</v>
      </c>
      <c r="H199" s="210">
        <v>0.59999999999999998</v>
      </c>
      <c r="I199" s="211"/>
      <c r="J199" s="212">
        <f>ROUND(I199*H199,2)</f>
        <v>0</v>
      </c>
      <c r="K199" s="208" t="s">
        <v>147</v>
      </c>
      <c r="L199" s="46"/>
      <c r="M199" s="213" t="s">
        <v>19</v>
      </c>
      <c r="N199" s="214" t="s">
        <v>42</v>
      </c>
      <c r="O199" s="86"/>
      <c r="P199" s="215">
        <f>O199*H199</f>
        <v>0</v>
      </c>
      <c r="Q199" s="215">
        <v>0.0012800000000000001</v>
      </c>
      <c r="R199" s="215">
        <f>Q199*H199</f>
        <v>0.00076800000000000002</v>
      </c>
      <c r="S199" s="215">
        <v>0.021000000000000001</v>
      </c>
      <c r="T199" s="216">
        <f>S199*H199</f>
        <v>0.0126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7" t="s">
        <v>148</v>
      </c>
      <c r="AT199" s="217" t="s">
        <v>143</v>
      </c>
      <c r="AU199" s="217" t="s">
        <v>149</v>
      </c>
      <c r="AY199" s="19" t="s">
        <v>140</v>
      </c>
      <c r="BE199" s="218">
        <f>IF(N199="základní",J199,0)</f>
        <v>0</v>
      </c>
      <c r="BF199" s="218">
        <f>IF(N199="snížená",J199,0)</f>
        <v>0</v>
      </c>
      <c r="BG199" s="218">
        <f>IF(N199="zákl. přenesená",J199,0)</f>
        <v>0</v>
      </c>
      <c r="BH199" s="218">
        <f>IF(N199="sníž. přenesená",J199,0)</f>
        <v>0</v>
      </c>
      <c r="BI199" s="218">
        <f>IF(N199="nulová",J199,0)</f>
        <v>0</v>
      </c>
      <c r="BJ199" s="19" t="s">
        <v>149</v>
      </c>
      <c r="BK199" s="218">
        <f>ROUND(I199*H199,2)</f>
        <v>0</v>
      </c>
      <c r="BL199" s="19" t="s">
        <v>148</v>
      </c>
      <c r="BM199" s="217" t="s">
        <v>1175</v>
      </c>
    </row>
    <row r="200" s="2" customFormat="1">
      <c r="A200" s="40"/>
      <c r="B200" s="41"/>
      <c r="C200" s="42"/>
      <c r="D200" s="219" t="s">
        <v>151</v>
      </c>
      <c r="E200" s="42"/>
      <c r="F200" s="220" t="s">
        <v>288</v>
      </c>
      <c r="G200" s="42"/>
      <c r="H200" s="42"/>
      <c r="I200" s="221"/>
      <c r="J200" s="42"/>
      <c r="K200" s="42"/>
      <c r="L200" s="46"/>
      <c r="M200" s="222"/>
      <c r="N200" s="223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151</v>
      </c>
      <c r="AU200" s="19" t="s">
        <v>149</v>
      </c>
    </row>
    <row r="201" s="2" customFormat="1">
      <c r="A201" s="40"/>
      <c r="B201" s="41"/>
      <c r="C201" s="42"/>
      <c r="D201" s="224" t="s">
        <v>153</v>
      </c>
      <c r="E201" s="42"/>
      <c r="F201" s="225" t="s">
        <v>289</v>
      </c>
      <c r="G201" s="42"/>
      <c r="H201" s="42"/>
      <c r="I201" s="221"/>
      <c r="J201" s="42"/>
      <c r="K201" s="42"/>
      <c r="L201" s="46"/>
      <c r="M201" s="222"/>
      <c r="N201" s="223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153</v>
      </c>
      <c r="AU201" s="19" t="s">
        <v>149</v>
      </c>
    </row>
    <row r="202" s="13" customFormat="1">
      <c r="A202" s="13"/>
      <c r="B202" s="226"/>
      <c r="C202" s="227"/>
      <c r="D202" s="219" t="s">
        <v>155</v>
      </c>
      <c r="E202" s="228" t="s">
        <v>19</v>
      </c>
      <c r="F202" s="229" t="s">
        <v>290</v>
      </c>
      <c r="G202" s="227"/>
      <c r="H202" s="230">
        <v>0.59999999999999998</v>
      </c>
      <c r="I202" s="231"/>
      <c r="J202" s="227"/>
      <c r="K202" s="227"/>
      <c r="L202" s="232"/>
      <c r="M202" s="233"/>
      <c r="N202" s="234"/>
      <c r="O202" s="234"/>
      <c r="P202" s="234"/>
      <c r="Q202" s="234"/>
      <c r="R202" s="234"/>
      <c r="S202" s="234"/>
      <c r="T202" s="23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6" t="s">
        <v>155</v>
      </c>
      <c r="AU202" s="236" t="s">
        <v>149</v>
      </c>
      <c r="AV202" s="13" t="s">
        <v>149</v>
      </c>
      <c r="AW202" s="13" t="s">
        <v>32</v>
      </c>
      <c r="AX202" s="13" t="s">
        <v>78</v>
      </c>
      <c r="AY202" s="236" t="s">
        <v>140</v>
      </c>
    </row>
    <row r="203" s="2" customFormat="1" ht="21.75" customHeight="1">
      <c r="A203" s="40"/>
      <c r="B203" s="41"/>
      <c r="C203" s="206" t="s">
        <v>291</v>
      </c>
      <c r="D203" s="206" t="s">
        <v>143</v>
      </c>
      <c r="E203" s="207" t="s">
        <v>292</v>
      </c>
      <c r="F203" s="208" t="s">
        <v>293</v>
      </c>
      <c r="G203" s="209" t="s">
        <v>146</v>
      </c>
      <c r="H203" s="210">
        <v>1.8600000000000001</v>
      </c>
      <c r="I203" s="211"/>
      <c r="J203" s="212">
        <f>ROUND(I203*H203,2)</f>
        <v>0</v>
      </c>
      <c r="K203" s="208" t="s">
        <v>147</v>
      </c>
      <c r="L203" s="46"/>
      <c r="M203" s="213" t="s">
        <v>19</v>
      </c>
      <c r="N203" s="214" t="s">
        <v>42</v>
      </c>
      <c r="O203" s="86"/>
      <c r="P203" s="215">
        <f>O203*H203</f>
        <v>0</v>
      </c>
      <c r="Q203" s="215">
        <v>0</v>
      </c>
      <c r="R203" s="215">
        <f>Q203*H203</f>
        <v>0</v>
      </c>
      <c r="S203" s="215">
        <v>0.050000000000000003</v>
      </c>
      <c r="T203" s="216">
        <f>S203*H203</f>
        <v>0.093000000000000013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17" t="s">
        <v>148</v>
      </c>
      <c r="AT203" s="217" t="s">
        <v>143</v>
      </c>
      <c r="AU203" s="217" t="s">
        <v>149</v>
      </c>
      <c r="AY203" s="19" t="s">
        <v>140</v>
      </c>
      <c r="BE203" s="218">
        <f>IF(N203="základní",J203,0)</f>
        <v>0</v>
      </c>
      <c r="BF203" s="218">
        <f>IF(N203="snížená",J203,0)</f>
        <v>0</v>
      </c>
      <c r="BG203" s="218">
        <f>IF(N203="zákl. přenesená",J203,0)</f>
        <v>0</v>
      </c>
      <c r="BH203" s="218">
        <f>IF(N203="sníž. přenesená",J203,0)</f>
        <v>0</v>
      </c>
      <c r="BI203" s="218">
        <f>IF(N203="nulová",J203,0)</f>
        <v>0</v>
      </c>
      <c r="BJ203" s="19" t="s">
        <v>149</v>
      </c>
      <c r="BK203" s="218">
        <f>ROUND(I203*H203,2)</f>
        <v>0</v>
      </c>
      <c r="BL203" s="19" t="s">
        <v>148</v>
      </c>
      <c r="BM203" s="217" t="s">
        <v>1176</v>
      </c>
    </row>
    <row r="204" s="2" customFormat="1">
      <c r="A204" s="40"/>
      <c r="B204" s="41"/>
      <c r="C204" s="42"/>
      <c r="D204" s="219" t="s">
        <v>151</v>
      </c>
      <c r="E204" s="42"/>
      <c r="F204" s="220" t="s">
        <v>295</v>
      </c>
      <c r="G204" s="42"/>
      <c r="H204" s="42"/>
      <c r="I204" s="221"/>
      <c r="J204" s="42"/>
      <c r="K204" s="42"/>
      <c r="L204" s="46"/>
      <c r="M204" s="222"/>
      <c r="N204" s="223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151</v>
      </c>
      <c r="AU204" s="19" t="s">
        <v>149</v>
      </c>
    </row>
    <row r="205" s="2" customFormat="1">
      <c r="A205" s="40"/>
      <c r="B205" s="41"/>
      <c r="C205" s="42"/>
      <c r="D205" s="224" t="s">
        <v>153</v>
      </c>
      <c r="E205" s="42"/>
      <c r="F205" s="225" t="s">
        <v>296</v>
      </c>
      <c r="G205" s="42"/>
      <c r="H205" s="42"/>
      <c r="I205" s="221"/>
      <c r="J205" s="42"/>
      <c r="K205" s="42"/>
      <c r="L205" s="46"/>
      <c r="M205" s="222"/>
      <c r="N205" s="223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153</v>
      </c>
      <c r="AU205" s="19" t="s">
        <v>149</v>
      </c>
    </row>
    <row r="206" s="13" customFormat="1">
      <c r="A206" s="13"/>
      <c r="B206" s="226"/>
      <c r="C206" s="227"/>
      <c r="D206" s="219" t="s">
        <v>155</v>
      </c>
      <c r="E206" s="228" t="s">
        <v>19</v>
      </c>
      <c r="F206" s="229" t="s">
        <v>204</v>
      </c>
      <c r="G206" s="227"/>
      <c r="H206" s="230">
        <v>1.5</v>
      </c>
      <c r="I206" s="231"/>
      <c r="J206" s="227"/>
      <c r="K206" s="227"/>
      <c r="L206" s="232"/>
      <c r="M206" s="233"/>
      <c r="N206" s="234"/>
      <c r="O206" s="234"/>
      <c r="P206" s="234"/>
      <c r="Q206" s="234"/>
      <c r="R206" s="234"/>
      <c r="S206" s="234"/>
      <c r="T206" s="23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6" t="s">
        <v>155</v>
      </c>
      <c r="AU206" s="236" t="s">
        <v>149</v>
      </c>
      <c r="AV206" s="13" t="s">
        <v>149</v>
      </c>
      <c r="AW206" s="13" t="s">
        <v>32</v>
      </c>
      <c r="AX206" s="13" t="s">
        <v>70</v>
      </c>
      <c r="AY206" s="236" t="s">
        <v>140</v>
      </c>
    </row>
    <row r="207" s="13" customFormat="1">
      <c r="A207" s="13"/>
      <c r="B207" s="226"/>
      <c r="C207" s="227"/>
      <c r="D207" s="219" t="s">
        <v>155</v>
      </c>
      <c r="E207" s="228" t="s">
        <v>19</v>
      </c>
      <c r="F207" s="229" t="s">
        <v>205</v>
      </c>
      <c r="G207" s="227"/>
      <c r="H207" s="230">
        <v>0.23999999999999999</v>
      </c>
      <c r="I207" s="231"/>
      <c r="J207" s="227"/>
      <c r="K207" s="227"/>
      <c r="L207" s="232"/>
      <c r="M207" s="233"/>
      <c r="N207" s="234"/>
      <c r="O207" s="234"/>
      <c r="P207" s="234"/>
      <c r="Q207" s="234"/>
      <c r="R207" s="234"/>
      <c r="S207" s="234"/>
      <c r="T207" s="235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6" t="s">
        <v>155</v>
      </c>
      <c r="AU207" s="236" t="s">
        <v>149</v>
      </c>
      <c r="AV207" s="13" t="s">
        <v>149</v>
      </c>
      <c r="AW207" s="13" t="s">
        <v>32</v>
      </c>
      <c r="AX207" s="13" t="s">
        <v>70</v>
      </c>
      <c r="AY207" s="236" t="s">
        <v>140</v>
      </c>
    </row>
    <row r="208" s="13" customFormat="1">
      <c r="A208" s="13"/>
      <c r="B208" s="226"/>
      <c r="C208" s="227"/>
      <c r="D208" s="219" t="s">
        <v>155</v>
      </c>
      <c r="E208" s="228" t="s">
        <v>19</v>
      </c>
      <c r="F208" s="229" t="s">
        <v>206</v>
      </c>
      <c r="G208" s="227"/>
      <c r="H208" s="230">
        <v>0.12</v>
      </c>
      <c r="I208" s="231"/>
      <c r="J208" s="227"/>
      <c r="K208" s="227"/>
      <c r="L208" s="232"/>
      <c r="M208" s="233"/>
      <c r="N208" s="234"/>
      <c r="O208" s="234"/>
      <c r="P208" s="234"/>
      <c r="Q208" s="234"/>
      <c r="R208" s="234"/>
      <c r="S208" s="234"/>
      <c r="T208" s="235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6" t="s">
        <v>155</v>
      </c>
      <c r="AU208" s="236" t="s">
        <v>149</v>
      </c>
      <c r="AV208" s="13" t="s">
        <v>149</v>
      </c>
      <c r="AW208" s="13" t="s">
        <v>32</v>
      </c>
      <c r="AX208" s="13" t="s">
        <v>70</v>
      </c>
      <c r="AY208" s="236" t="s">
        <v>140</v>
      </c>
    </row>
    <row r="209" s="14" customFormat="1">
      <c r="A209" s="14"/>
      <c r="B209" s="237"/>
      <c r="C209" s="238"/>
      <c r="D209" s="219" t="s">
        <v>155</v>
      </c>
      <c r="E209" s="239" t="s">
        <v>19</v>
      </c>
      <c r="F209" s="240" t="s">
        <v>172</v>
      </c>
      <c r="G209" s="238"/>
      <c r="H209" s="241">
        <v>1.8600000000000001</v>
      </c>
      <c r="I209" s="242"/>
      <c r="J209" s="238"/>
      <c r="K209" s="238"/>
      <c r="L209" s="243"/>
      <c r="M209" s="244"/>
      <c r="N209" s="245"/>
      <c r="O209" s="245"/>
      <c r="P209" s="245"/>
      <c r="Q209" s="245"/>
      <c r="R209" s="245"/>
      <c r="S209" s="245"/>
      <c r="T209" s="246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7" t="s">
        <v>155</v>
      </c>
      <c r="AU209" s="247" t="s">
        <v>149</v>
      </c>
      <c r="AV209" s="14" t="s">
        <v>148</v>
      </c>
      <c r="AW209" s="14" t="s">
        <v>32</v>
      </c>
      <c r="AX209" s="14" t="s">
        <v>78</v>
      </c>
      <c r="AY209" s="247" t="s">
        <v>140</v>
      </c>
    </row>
    <row r="210" s="2" customFormat="1" ht="21.75" customHeight="1">
      <c r="A210" s="40"/>
      <c r="B210" s="41"/>
      <c r="C210" s="206" t="s">
        <v>297</v>
      </c>
      <c r="D210" s="206" t="s">
        <v>143</v>
      </c>
      <c r="E210" s="207" t="s">
        <v>298</v>
      </c>
      <c r="F210" s="208" t="s">
        <v>299</v>
      </c>
      <c r="G210" s="209" t="s">
        <v>146</v>
      </c>
      <c r="H210" s="210">
        <v>3.48</v>
      </c>
      <c r="I210" s="211"/>
      <c r="J210" s="212">
        <f>ROUND(I210*H210,2)</f>
        <v>0</v>
      </c>
      <c r="K210" s="208" t="s">
        <v>147</v>
      </c>
      <c r="L210" s="46"/>
      <c r="M210" s="213" t="s">
        <v>19</v>
      </c>
      <c r="N210" s="214" t="s">
        <v>42</v>
      </c>
      <c r="O210" s="86"/>
      <c r="P210" s="215">
        <f>O210*H210</f>
        <v>0</v>
      </c>
      <c r="Q210" s="215">
        <v>0</v>
      </c>
      <c r="R210" s="215">
        <f>Q210*H210</f>
        <v>0</v>
      </c>
      <c r="S210" s="215">
        <v>0.045999999999999999</v>
      </c>
      <c r="T210" s="216">
        <f>S210*H210</f>
        <v>0.16008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17" t="s">
        <v>148</v>
      </c>
      <c r="AT210" s="217" t="s">
        <v>143</v>
      </c>
      <c r="AU210" s="217" t="s">
        <v>149</v>
      </c>
      <c r="AY210" s="19" t="s">
        <v>140</v>
      </c>
      <c r="BE210" s="218">
        <f>IF(N210="základní",J210,0)</f>
        <v>0</v>
      </c>
      <c r="BF210" s="218">
        <f>IF(N210="snížená",J210,0)</f>
        <v>0</v>
      </c>
      <c r="BG210" s="218">
        <f>IF(N210="zákl. přenesená",J210,0)</f>
        <v>0</v>
      </c>
      <c r="BH210" s="218">
        <f>IF(N210="sníž. přenesená",J210,0)</f>
        <v>0</v>
      </c>
      <c r="BI210" s="218">
        <f>IF(N210="nulová",J210,0)</f>
        <v>0</v>
      </c>
      <c r="BJ210" s="19" t="s">
        <v>149</v>
      </c>
      <c r="BK210" s="218">
        <f>ROUND(I210*H210,2)</f>
        <v>0</v>
      </c>
      <c r="BL210" s="19" t="s">
        <v>148</v>
      </c>
      <c r="BM210" s="217" t="s">
        <v>1177</v>
      </c>
    </row>
    <row r="211" s="2" customFormat="1">
      <c r="A211" s="40"/>
      <c r="B211" s="41"/>
      <c r="C211" s="42"/>
      <c r="D211" s="219" t="s">
        <v>151</v>
      </c>
      <c r="E211" s="42"/>
      <c r="F211" s="220" t="s">
        <v>301</v>
      </c>
      <c r="G211" s="42"/>
      <c r="H211" s="42"/>
      <c r="I211" s="221"/>
      <c r="J211" s="42"/>
      <c r="K211" s="42"/>
      <c r="L211" s="46"/>
      <c r="M211" s="222"/>
      <c r="N211" s="223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151</v>
      </c>
      <c r="AU211" s="19" t="s">
        <v>149</v>
      </c>
    </row>
    <row r="212" s="2" customFormat="1">
      <c r="A212" s="40"/>
      <c r="B212" s="41"/>
      <c r="C212" s="42"/>
      <c r="D212" s="224" t="s">
        <v>153</v>
      </c>
      <c r="E212" s="42"/>
      <c r="F212" s="225" t="s">
        <v>302</v>
      </c>
      <c r="G212" s="42"/>
      <c r="H212" s="42"/>
      <c r="I212" s="221"/>
      <c r="J212" s="42"/>
      <c r="K212" s="42"/>
      <c r="L212" s="46"/>
      <c r="M212" s="222"/>
      <c r="N212" s="223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153</v>
      </c>
      <c r="AU212" s="19" t="s">
        <v>149</v>
      </c>
    </row>
    <row r="213" s="13" customFormat="1">
      <c r="A213" s="13"/>
      <c r="B213" s="226"/>
      <c r="C213" s="227"/>
      <c r="D213" s="219" t="s">
        <v>155</v>
      </c>
      <c r="E213" s="228" t="s">
        <v>19</v>
      </c>
      <c r="F213" s="229" t="s">
        <v>201</v>
      </c>
      <c r="G213" s="227"/>
      <c r="H213" s="230">
        <v>3</v>
      </c>
      <c r="I213" s="231"/>
      <c r="J213" s="227"/>
      <c r="K213" s="227"/>
      <c r="L213" s="232"/>
      <c r="M213" s="233"/>
      <c r="N213" s="234"/>
      <c r="O213" s="234"/>
      <c r="P213" s="234"/>
      <c r="Q213" s="234"/>
      <c r="R213" s="234"/>
      <c r="S213" s="234"/>
      <c r="T213" s="235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6" t="s">
        <v>155</v>
      </c>
      <c r="AU213" s="236" t="s">
        <v>149</v>
      </c>
      <c r="AV213" s="13" t="s">
        <v>149</v>
      </c>
      <c r="AW213" s="13" t="s">
        <v>32</v>
      </c>
      <c r="AX213" s="13" t="s">
        <v>70</v>
      </c>
      <c r="AY213" s="236" t="s">
        <v>140</v>
      </c>
    </row>
    <row r="214" s="13" customFormat="1">
      <c r="A214" s="13"/>
      <c r="B214" s="226"/>
      <c r="C214" s="227"/>
      <c r="D214" s="219" t="s">
        <v>155</v>
      </c>
      <c r="E214" s="228" t="s">
        <v>19</v>
      </c>
      <c r="F214" s="229" t="s">
        <v>202</v>
      </c>
      <c r="G214" s="227"/>
      <c r="H214" s="230">
        <v>0.23999999999999999</v>
      </c>
      <c r="I214" s="231"/>
      <c r="J214" s="227"/>
      <c r="K214" s="227"/>
      <c r="L214" s="232"/>
      <c r="M214" s="233"/>
      <c r="N214" s="234"/>
      <c r="O214" s="234"/>
      <c r="P214" s="234"/>
      <c r="Q214" s="234"/>
      <c r="R214" s="234"/>
      <c r="S214" s="234"/>
      <c r="T214" s="235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6" t="s">
        <v>155</v>
      </c>
      <c r="AU214" s="236" t="s">
        <v>149</v>
      </c>
      <c r="AV214" s="13" t="s">
        <v>149</v>
      </c>
      <c r="AW214" s="13" t="s">
        <v>32</v>
      </c>
      <c r="AX214" s="13" t="s">
        <v>70</v>
      </c>
      <c r="AY214" s="236" t="s">
        <v>140</v>
      </c>
    </row>
    <row r="215" s="13" customFormat="1">
      <c r="A215" s="13"/>
      <c r="B215" s="226"/>
      <c r="C215" s="227"/>
      <c r="D215" s="219" t="s">
        <v>155</v>
      </c>
      <c r="E215" s="228" t="s">
        <v>19</v>
      </c>
      <c r="F215" s="229" t="s">
        <v>203</v>
      </c>
      <c r="G215" s="227"/>
      <c r="H215" s="230">
        <v>0.23999999999999999</v>
      </c>
      <c r="I215" s="231"/>
      <c r="J215" s="227"/>
      <c r="K215" s="227"/>
      <c r="L215" s="232"/>
      <c r="M215" s="233"/>
      <c r="N215" s="234"/>
      <c r="O215" s="234"/>
      <c r="P215" s="234"/>
      <c r="Q215" s="234"/>
      <c r="R215" s="234"/>
      <c r="S215" s="234"/>
      <c r="T215" s="235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6" t="s">
        <v>155</v>
      </c>
      <c r="AU215" s="236" t="s">
        <v>149</v>
      </c>
      <c r="AV215" s="13" t="s">
        <v>149</v>
      </c>
      <c r="AW215" s="13" t="s">
        <v>32</v>
      </c>
      <c r="AX215" s="13" t="s">
        <v>70</v>
      </c>
      <c r="AY215" s="236" t="s">
        <v>140</v>
      </c>
    </row>
    <row r="216" s="14" customFormat="1">
      <c r="A216" s="14"/>
      <c r="B216" s="237"/>
      <c r="C216" s="238"/>
      <c r="D216" s="219" t="s">
        <v>155</v>
      </c>
      <c r="E216" s="239" t="s">
        <v>19</v>
      </c>
      <c r="F216" s="240" t="s">
        <v>172</v>
      </c>
      <c r="G216" s="238"/>
      <c r="H216" s="241">
        <v>3.48</v>
      </c>
      <c r="I216" s="242"/>
      <c r="J216" s="238"/>
      <c r="K216" s="238"/>
      <c r="L216" s="243"/>
      <c r="M216" s="244"/>
      <c r="N216" s="245"/>
      <c r="O216" s="245"/>
      <c r="P216" s="245"/>
      <c r="Q216" s="245"/>
      <c r="R216" s="245"/>
      <c r="S216" s="245"/>
      <c r="T216" s="246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7" t="s">
        <v>155</v>
      </c>
      <c r="AU216" s="247" t="s">
        <v>149</v>
      </c>
      <c r="AV216" s="14" t="s">
        <v>148</v>
      </c>
      <c r="AW216" s="14" t="s">
        <v>32</v>
      </c>
      <c r="AX216" s="14" t="s">
        <v>78</v>
      </c>
      <c r="AY216" s="247" t="s">
        <v>140</v>
      </c>
    </row>
    <row r="217" s="12" customFormat="1" ht="22.8" customHeight="1">
      <c r="A217" s="12"/>
      <c r="B217" s="190"/>
      <c r="C217" s="191"/>
      <c r="D217" s="192" t="s">
        <v>69</v>
      </c>
      <c r="E217" s="204" t="s">
        <v>303</v>
      </c>
      <c r="F217" s="204" t="s">
        <v>304</v>
      </c>
      <c r="G217" s="191"/>
      <c r="H217" s="191"/>
      <c r="I217" s="194"/>
      <c r="J217" s="205">
        <f>BK217</f>
        <v>0</v>
      </c>
      <c r="K217" s="191"/>
      <c r="L217" s="196"/>
      <c r="M217" s="197"/>
      <c r="N217" s="198"/>
      <c r="O217" s="198"/>
      <c r="P217" s="199">
        <f>SUM(P218:P230)</f>
        <v>0</v>
      </c>
      <c r="Q217" s="198"/>
      <c r="R217" s="199">
        <f>SUM(R218:R230)</f>
        <v>0</v>
      </c>
      <c r="S217" s="198"/>
      <c r="T217" s="200">
        <f>SUM(T218:T230)</f>
        <v>0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01" t="s">
        <v>78</v>
      </c>
      <c r="AT217" s="202" t="s">
        <v>69</v>
      </c>
      <c r="AU217" s="202" t="s">
        <v>78</v>
      </c>
      <c r="AY217" s="201" t="s">
        <v>140</v>
      </c>
      <c r="BK217" s="203">
        <f>SUM(BK218:BK230)</f>
        <v>0</v>
      </c>
    </row>
    <row r="218" s="2" customFormat="1" ht="16.5" customHeight="1">
      <c r="A218" s="40"/>
      <c r="B218" s="41"/>
      <c r="C218" s="206" t="s">
        <v>305</v>
      </c>
      <c r="D218" s="206" t="s">
        <v>143</v>
      </c>
      <c r="E218" s="207" t="s">
        <v>306</v>
      </c>
      <c r="F218" s="208" t="s">
        <v>307</v>
      </c>
      <c r="G218" s="209" t="s">
        <v>308</v>
      </c>
      <c r="H218" s="210">
        <v>3.3500000000000001</v>
      </c>
      <c r="I218" s="211"/>
      <c r="J218" s="212">
        <f>ROUND(I218*H218,2)</f>
        <v>0</v>
      </c>
      <c r="K218" s="208" t="s">
        <v>147</v>
      </c>
      <c r="L218" s="46"/>
      <c r="M218" s="213" t="s">
        <v>19</v>
      </c>
      <c r="N218" s="214" t="s">
        <v>42</v>
      </c>
      <c r="O218" s="86"/>
      <c r="P218" s="215">
        <f>O218*H218</f>
        <v>0</v>
      </c>
      <c r="Q218" s="215">
        <v>0</v>
      </c>
      <c r="R218" s="215">
        <f>Q218*H218</f>
        <v>0</v>
      </c>
      <c r="S218" s="215">
        <v>0</v>
      </c>
      <c r="T218" s="216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17" t="s">
        <v>148</v>
      </c>
      <c r="AT218" s="217" t="s">
        <v>143</v>
      </c>
      <c r="AU218" s="217" t="s">
        <v>149</v>
      </c>
      <c r="AY218" s="19" t="s">
        <v>140</v>
      </c>
      <c r="BE218" s="218">
        <f>IF(N218="základní",J218,0)</f>
        <v>0</v>
      </c>
      <c r="BF218" s="218">
        <f>IF(N218="snížená",J218,0)</f>
        <v>0</v>
      </c>
      <c r="BG218" s="218">
        <f>IF(N218="zákl. přenesená",J218,0)</f>
        <v>0</v>
      </c>
      <c r="BH218" s="218">
        <f>IF(N218="sníž. přenesená",J218,0)</f>
        <v>0</v>
      </c>
      <c r="BI218" s="218">
        <f>IF(N218="nulová",J218,0)</f>
        <v>0</v>
      </c>
      <c r="BJ218" s="19" t="s">
        <v>149</v>
      </c>
      <c r="BK218" s="218">
        <f>ROUND(I218*H218,2)</f>
        <v>0</v>
      </c>
      <c r="BL218" s="19" t="s">
        <v>148</v>
      </c>
      <c r="BM218" s="217" t="s">
        <v>1178</v>
      </c>
    </row>
    <row r="219" s="2" customFormat="1">
      <c r="A219" s="40"/>
      <c r="B219" s="41"/>
      <c r="C219" s="42"/>
      <c r="D219" s="219" t="s">
        <v>151</v>
      </c>
      <c r="E219" s="42"/>
      <c r="F219" s="220" t="s">
        <v>310</v>
      </c>
      <c r="G219" s="42"/>
      <c r="H219" s="42"/>
      <c r="I219" s="221"/>
      <c r="J219" s="42"/>
      <c r="K219" s="42"/>
      <c r="L219" s="46"/>
      <c r="M219" s="222"/>
      <c r="N219" s="223"/>
      <c r="O219" s="86"/>
      <c r="P219" s="86"/>
      <c r="Q219" s="86"/>
      <c r="R219" s="86"/>
      <c r="S219" s="86"/>
      <c r="T219" s="87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T219" s="19" t="s">
        <v>151</v>
      </c>
      <c r="AU219" s="19" t="s">
        <v>149</v>
      </c>
    </row>
    <row r="220" s="2" customFormat="1">
      <c r="A220" s="40"/>
      <c r="B220" s="41"/>
      <c r="C220" s="42"/>
      <c r="D220" s="224" t="s">
        <v>153</v>
      </c>
      <c r="E220" s="42"/>
      <c r="F220" s="225" t="s">
        <v>311</v>
      </c>
      <c r="G220" s="42"/>
      <c r="H220" s="42"/>
      <c r="I220" s="221"/>
      <c r="J220" s="42"/>
      <c r="K220" s="42"/>
      <c r="L220" s="46"/>
      <c r="M220" s="222"/>
      <c r="N220" s="223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153</v>
      </c>
      <c r="AU220" s="19" t="s">
        <v>149</v>
      </c>
    </row>
    <row r="221" s="2" customFormat="1" ht="16.5" customHeight="1">
      <c r="A221" s="40"/>
      <c r="B221" s="41"/>
      <c r="C221" s="206" t="s">
        <v>312</v>
      </c>
      <c r="D221" s="206" t="s">
        <v>143</v>
      </c>
      <c r="E221" s="207" t="s">
        <v>313</v>
      </c>
      <c r="F221" s="208" t="s">
        <v>314</v>
      </c>
      <c r="G221" s="209" t="s">
        <v>308</v>
      </c>
      <c r="H221" s="210">
        <v>3.3500000000000001</v>
      </c>
      <c r="I221" s="211"/>
      <c r="J221" s="212">
        <f>ROUND(I221*H221,2)</f>
        <v>0</v>
      </c>
      <c r="K221" s="208" t="s">
        <v>147</v>
      </c>
      <c r="L221" s="46"/>
      <c r="M221" s="213" t="s">
        <v>19</v>
      </c>
      <c r="N221" s="214" t="s">
        <v>42</v>
      </c>
      <c r="O221" s="86"/>
      <c r="P221" s="215">
        <f>O221*H221</f>
        <v>0</v>
      </c>
      <c r="Q221" s="215">
        <v>0</v>
      </c>
      <c r="R221" s="215">
        <f>Q221*H221</f>
        <v>0</v>
      </c>
      <c r="S221" s="215">
        <v>0</v>
      </c>
      <c r="T221" s="216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17" t="s">
        <v>148</v>
      </c>
      <c r="AT221" s="217" t="s">
        <v>143</v>
      </c>
      <c r="AU221" s="217" t="s">
        <v>149</v>
      </c>
      <c r="AY221" s="19" t="s">
        <v>140</v>
      </c>
      <c r="BE221" s="218">
        <f>IF(N221="základní",J221,0)</f>
        <v>0</v>
      </c>
      <c r="BF221" s="218">
        <f>IF(N221="snížená",J221,0)</f>
        <v>0</v>
      </c>
      <c r="BG221" s="218">
        <f>IF(N221="zákl. přenesená",J221,0)</f>
        <v>0</v>
      </c>
      <c r="BH221" s="218">
        <f>IF(N221="sníž. přenesená",J221,0)</f>
        <v>0</v>
      </c>
      <c r="BI221" s="218">
        <f>IF(N221="nulová",J221,0)</f>
        <v>0</v>
      </c>
      <c r="BJ221" s="19" t="s">
        <v>149</v>
      </c>
      <c r="BK221" s="218">
        <f>ROUND(I221*H221,2)</f>
        <v>0</v>
      </c>
      <c r="BL221" s="19" t="s">
        <v>148</v>
      </c>
      <c r="BM221" s="217" t="s">
        <v>1179</v>
      </c>
    </row>
    <row r="222" s="2" customFormat="1">
      <c r="A222" s="40"/>
      <c r="B222" s="41"/>
      <c r="C222" s="42"/>
      <c r="D222" s="219" t="s">
        <v>151</v>
      </c>
      <c r="E222" s="42"/>
      <c r="F222" s="220" t="s">
        <v>316</v>
      </c>
      <c r="G222" s="42"/>
      <c r="H222" s="42"/>
      <c r="I222" s="221"/>
      <c r="J222" s="42"/>
      <c r="K222" s="42"/>
      <c r="L222" s="46"/>
      <c r="M222" s="222"/>
      <c r="N222" s="223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151</v>
      </c>
      <c r="AU222" s="19" t="s">
        <v>149</v>
      </c>
    </row>
    <row r="223" s="2" customFormat="1">
      <c r="A223" s="40"/>
      <c r="B223" s="41"/>
      <c r="C223" s="42"/>
      <c r="D223" s="224" t="s">
        <v>153</v>
      </c>
      <c r="E223" s="42"/>
      <c r="F223" s="225" t="s">
        <v>317</v>
      </c>
      <c r="G223" s="42"/>
      <c r="H223" s="42"/>
      <c r="I223" s="221"/>
      <c r="J223" s="42"/>
      <c r="K223" s="42"/>
      <c r="L223" s="46"/>
      <c r="M223" s="222"/>
      <c r="N223" s="223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153</v>
      </c>
      <c r="AU223" s="19" t="s">
        <v>149</v>
      </c>
    </row>
    <row r="224" s="2" customFormat="1" ht="16.5" customHeight="1">
      <c r="A224" s="40"/>
      <c r="B224" s="41"/>
      <c r="C224" s="206" t="s">
        <v>7</v>
      </c>
      <c r="D224" s="206" t="s">
        <v>143</v>
      </c>
      <c r="E224" s="207" t="s">
        <v>318</v>
      </c>
      <c r="F224" s="208" t="s">
        <v>319</v>
      </c>
      <c r="G224" s="209" t="s">
        <v>308</v>
      </c>
      <c r="H224" s="210">
        <v>50.25</v>
      </c>
      <c r="I224" s="211"/>
      <c r="J224" s="212">
        <f>ROUND(I224*H224,2)</f>
        <v>0</v>
      </c>
      <c r="K224" s="208" t="s">
        <v>147</v>
      </c>
      <c r="L224" s="46"/>
      <c r="M224" s="213" t="s">
        <v>19</v>
      </c>
      <c r="N224" s="214" t="s">
        <v>42</v>
      </c>
      <c r="O224" s="86"/>
      <c r="P224" s="215">
        <f>O224*H224</f>
        <v>0</v>
      </c>
      <c r="Q224" s="215">
        <v>0</v>
      </c>
      <c r="R224" s="215">
        <f>Q224*H224</f>
        <v>0</v>
      </c>
      <c r="S224" s="215">
        <v>0</v>
      </c>
      <c r="T224" s="216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17" t="s">
        <v>148</v>
      </c>
      <c r="AT224" s="217" t="s">
        <v>143</v>
      </c>
      <c r="AU224" s="217" t="s">
        <v>149</v>
      </c>
      <c r="AY224" s="19" t="s">
        <v>140</v>
      </c>
      <c r="BE224" s="218">
        <f>IF(N224="základní",J224,0)</f>
        <v>0</v>
      </c>
      <c r="BF224" s="218">
        <f>IF(N224="snížená",J224,0)</f>
        <v>0</v>
      </c>
      <c r="BG224" s="218">
        <f>IF(N224="zákl. přenesená",J224,0)</f>
        <v>0</v>
      </c>
      <c r="BH224" s="218">
        <f>IF(N224="sníž. přenesená",J224,0)</f>
        <v>0</v>
      </c>
      <c r="BI224" s="218">
        <f>IF(N224="nulová",J224,0)</f>
        <v>0</v>
      </c>
      <c r="BJ224" s="19" t="s">
        <v>149</v>
      </c>
      <c r="BK224" s="218">
        <f>ROUND(I224*H224,2)</f>
        <v>0</v>
      </c>
      <c r="BL224" s="19" t="s">
        <v>148</v>
      </c>
      <c r="BM224" s="217" t="s">
        <v>1180</v>
      </c>
    </row>
    <row r="225" s="2" customFormat="1">
      <c r="A225" s="40"/>
      <c r="B225" s="41"/>
      <c r="C225" s="42"/>
      <c r="D225" s="219" t="s">
        <v>151</v>
      </c>
      <c r="E225" s="42"/>
      <c r="F225" s="220" t="s">
        <v>321</v>
      </c>
      <c r="G225" s="42"/>
      <c r="H225" s="42"/>
      <c r="I225" s="221"/>
      <c r="J225" s="42"/>
      <c r="K225" s="42"/>
      <c r="L225" s="46"/>
      <c r="M225" s="222"/>
      <c r="N225" s="223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151</v>
      </c>
      <c r="AU225" s="19" t="s">
        <v>149</v>
      </c>
    </row>
    <row r="226" s="2" customFormat="1">
      <c r="A226" s="40"/>
      <c r="B226" s="41"/>
      <c r="C226" s="42"/>
      <c r="D226" s="224" t="s">
        <v>153</v>
      </c>
      <c r="E226" s="42"/>
      <c r="F226" s="225" t="s">
        <v>322</v>
      </c>
      <c r="G226" s="42"/>
      <c r="H226" s="42"/>
      <c r="I226" s="221"/>
      <c r="J226" s="42"/>
      <c r="K226" s="42"/>
      <c r="L226" s="46"/>
      <c r="M226" s="222"/>
      <c r="N226" s="223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153</v>
      </c>
      <c r="AU226" s="19" t="s">
        <v>149</v>
      </c>
    </row>
    <row r="227" s="13" customFormat="1">
      <c r="A227" s="13"/>
      <c r="B227" s="226"/>
      <c r="C227" s="227"/>
      <c r="D227" s="219" t="s">
        <v>155</v>
      </c>
      <c r="E227" s="227"/>
      <c r="F227" s="229" t="s">
        <v>323</v>
      </c>
      <c r="G227" s="227"/>
      <c r="H227" s="230">
        <v>50.25</v>
      </c>
      <c r="I227" s="231"/>
      <c r="J227" s="227"/>
      <c r="K227" s="227"/>
      <c r="L227" s="232"/>
      <c r="M227" s="233"/>
      <c r="N227" s="234"/>
      <c r="O227" s="234"/>
      <c r="P227" s="234"/>
      <c r="Q227" s="234"/>
      <c r="R227" s="234"/>
      <c r="S227" s="234"/>
      <c r="T227" s="235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6" t="s">
        <v>155</v>
      </c>
      <c r="AU227" s="236" t="s">
        <v>149</v>
      </c>
      <c r="AV227" s="13" t="s">
        <v>149</v>
      </c>
      <c r="AW227" s="13" t="s">
        <v>4</v>
      </c>
      <c r="AX227" s="13" t="s">
        <v>78</v>
      </c>
      <c r="AY227" s="236" t="s">
        <v>140</v>
      </c>
    </row>
    <row r="228" s="2" customFormat="1" ht="21.75" customHeight="1">
      <c r="A228" s="40"/>
      <c r="B228" s="41"/>
      <c r="C228" s="206" t="s">
        <v>324</v>
      </c>
      <c r="D228" s="206" t="s">
        <v>143</v>
      </c>
      <c r="E228" s="207" t="s">
        <v>325</v>
      </c>
      <c r="F228" s="208" t="s">
        <v>326</v>
      </c>
      <c r="G228" s="209" t="s">
        <v>308</v>
      </c>
      <c r="H228" s="210">
        <v>3.3500000000000001</v>
      </c>
      <c r="I228" s="211"/>
      <c r="J228" s="212">
        <f>ROUND(I228*H228,2)</f>
        <v>0</v>
      </c>
      <c r="K228" s="208" t="s">
        <v>147</v>
      </c>
      <c r="L228" s="46"/>
      <c r="M228" s="213" t="s">
        <v>19</v>
      </c>
      <c r="N228" s="214" t="s">
        <v>42</v>
      </c>
      <c r="O228" s="86"/>
      <c r="P228" s="215">
        <f>O228*H228</f>
        <v>0</v>
      </c>
      <c r="Q228" s="215">
        <v>0</v>
      </c>
      <c r="R228" s="215">
        <f>Q228*H228</f>
        <v>0</v>
      </c>
      <c r="S228" s="215">
        <v>0</v>
      </c>
      <c r="T228" s="216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17" t="s">
        <v>148</v>
      </c>
      <c r="AT228" s="217" t="s">
        <v>143</v>
      </c>
      <c r="AU228" s="217" t="s">
        <v>149</v>
      </c>
      <c r="AY228" s="19" t="s">
        <v>140</v>
      </c>
      <c r="BE228" s="218">
        <f>IF(N228="základní",J228,0)</f>
        <v>0</v>
      </c>
      <c r="BF228" s="218">
        <f>IF(N228="snížená",J228,0)</f>
        <v>0</v>
      </c>
      <c r="BG228" s="218">
        <f>IF(N228="zákl. přenesená",J228,0)</f>
        <v>0</v>
      </c>
      <c r="BH228" s="218">
        <f>IF(N228="sníž. přenesená",J228,0)</f>
        <v>0</v>
      </c>
      <c r="BI228" s="218">
        <f>IF(N228="nulová",J228,0)</f>
        <v>0</v>
      </c>
      <c r="BJ228" s="19" t="s">
        <v>149</v>
      </c>
      <c r="BK228" s="218">
        <f>ROUND(I228*H228,2)</f>
        <v>0</v>
      </c>
      <c r="BL228" s="19" t="s">
        <v>148</v>
      </c>
      <c r="BM228" s="217" t="s">
        <v>1181</v>
      </c>
    </row>
    <row r="229" s="2" customFormat="1">
      <c r="A229" s="40"/>
      <c r="B229" s="41"/>
      <c r="C229" s="42"/>
      <c r="D229" s="219" t="s">
        <v>151</v>
      </c>
      <c r="E229" s="42"/>
      <c r="F229" s="220" t="s">
        <v>328</v>
      </c>
      <c r="G229" s="42"/>
      <c r="H229" s="42"/>
      <c r="I229" s="221"/>
      <c r="J229" s="42"/>
      <c r="K229" s="42"/>
      <c r="L229" s="46"/>
      <c r="M229" s="222"/>
      <c r="N229" s="223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151</v>
      </c>
      <c r="AU229" s="19" t="s">
        <v>149</v>
      </c>
    </row>
    <row r="230" s="2" customFormat="1">
      <c r="A230" s="40"/>
      <c r="B230" s="41"/>
      <c r="C230" s="42"/>
      <c r="D230" s="224" t="s">
        <v>153</v>
      </c>
      <c r="E230" s="42"/>
      <c r="F230" s="225" t="s">
        <v>329</v>
      </c>
      <c r="G230" s="42"/>
      <c r="H230" s="42"/>
      <c r="I230" s="221"/>
      <c r="J230" s="42"/>
      <c r="K230" s="42"/>
      <c r="L230" s="46"/>
      <c r="M230" s="222"/>
      <c r="N230" s="223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153</v>
      </c>
      <c r="AU230" s="19" t="s">
        <v>149</v>
      </c>
    </row>
    <row r="231" s="12" customFormat="1" ht="22.8" customHeight="1">
      <c r="A231" s="12"/>
      <c r="B231" s="190"/>
      <c r="C231" s="191"/>
      <c r="D231" s="192" t="s">
        <v>69</v>
      </c>
      <c r="E231" s="204" t="s">
        <v>330</v>
      </c>
      <c r="F231" s="204" t="s">
        <v>331</v>
      </c>
      <c r="G231" s="191"/>
      <c r="H231" s="191"/>
      <c r="I231" s="194"/>
      <c r="J231" s="205">
        <f>BK231</f>
        <v>0</v>
      </c>
      <c r="K231" s="191"/>
      <c r="L231" s="196"/>
      <c r="M231" s="197"/>
      <c r="N231" s="198"/>
      <c r="O231" s="198"/>
      <c r="P231" s="199">
        <f>SUM(P232:P234)</f>
        <v>0</v>
      </c>
      <c r="Q231" s="198"/>
      <c r="R231" s="199">
        <f>SUM(R232:R234)</f>
        <v>0</v>
      </c>
      <c r="S231" s="198"/>
      <c r="T231" s="200">
        <f>SUM(T232:T234)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01" t="s">
        <v>78</v>
      </c>
      <c r="AT231" s="202" t="s">
        <v>69</v>
      </c>
      <c r="AU231" s="202" t="s">
        <v>78</v>
      </c>
      <c r="AY231" s="201" t="s">
        <v>140</v>
      </c>
      <c r="BK231" s="203">
        <f>SUM(BK232:BK234)</f>
        <v>0</v>
      </c>
    </row>
    <row r="232" s="2" customFormat="1" ht="16.5" customHeight="1">
      <c r="A232" s="40"/>
      <c r="B232" s="41"/>
      <c r="C232" s="206" t="s">
        <v>332</v>
      </c>
      <c r="D232" s="206" t="s">
        <v>143</v>
      </c>
      <c r="E232" s="207" t="s">
        <v>333</v>
      </c>
      <c r="F232" s="208" t="s">
        <v>334</v>
      </c>
      <c r="G232" s="209" t="s">
        <v>308</v>
      </c>
      <c r="H232" s="210">
        <v>1.591</v>
      </c>
      <c r="I232" s="211"/>
      <c r="J232" s="212">
        <f>ROUND(I232*H232,2)</f>
        <v>0</v>
      </c>
      <c r="K232" s="208" t="s">
        <v>147</v>
      </c>
      <c r="L232" s="46"/>
      <c r="M232" s="213" t="s">
        <v>19</v>
      </c>
      <c r="N232" s="214" t="s">
        <v>42</v>
      </c>
      <c r="O232" s="86"/>
      <c r="P232" s="215">
        <f>O232*H232</f>
        <v>0</v>
      </c>
      <c r="Q232" s="215">
        <v>0</v>
      </c>
      <c r="R232" s="215">
        <f>Q232*H232</f>
        <v>0</v>
      </c>
      <c r="S232" s="215">
        <v>0</v>
      </c>
      <c r="T232" s="216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17" t="s">
        <v>148</v>
      </c>
      <c r="AT232" s="217" t="s">
        <v>143</v>
      </c>
      <c r="AU232" s="217" t="s">
        <v>149</v>
      </c>
      <c r="AY232" s="19" t="s">
        <v>140</v>
      </c>
      <c r="BE232" s="218">
        <f>IF(N232="základní",J232,0)</f>
        <v>0</v>
      </c>
      <c r="BF232" s="218">
        <f>IF(N232="snížená",J232,0)</f>
        <v>0</v>
      </c>
      <c r="BG232" s="218">
        <f>IF(N232="zákl. přenesená",J232,0)</f>
        <v>0</v>
      </c>
      <c r="BH232" s="218">
        <f>IF(N232="sníž. přenesená",J232,0)</f>
        <v>0</v>
      </c>
      <c r="BI232" s="218">
        <f>IF(N232="nulová",J232,0)</f>
        <v>0</v>
      </c>
      <c r="BJ232" s="19" t="s">
        <v>149</v>
      </c>
      <c r="BK232" s="218">
        <f>ROUND(I232*H232,2)</f>
        <v>0</v>
      </c>
      <c r="BL232" s="19" t="s">
        <v>148</v>
      </c>
      <c r="BM232" s="217" t="s">
        <v>1182</v>
      </c>
    </row>
    <row r="233" s="2" customFormat="1">
      <c r="A233" s="40"/>
      <c r="B233" s="41"/>
      <c r="C233" s="42"/>
      <c r="D233" s="219" t="s">
        <v>151</v>
      </c>
      <c r="E233" s="42"/>
      <c r="F233" s="220" t="s">
        <v>336</v>
      </c>
      <c r="G233" s="42"/>
      <c r="H233" s="42"/>
      <c r="I233" s="221"/>
      <c r="J233" s="42"/>
      <c r="K233" s="42"/>
      <c r="L233" s="46"/>
      <c r="M233" s="222"/>
      <c r="N233" s="223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151</v>
      </c>
      <c r="AU233" s="19" t="s">
        <v>149</v>
      </c>
    </row>
    <row r="234" s="2" customFormat="1">
      <c r="A234" s="40"/>
      <c r="B234" s="41"/>
      <c r="C234" s="42"/>
      <c r="D234" s="224" t="s">
        <v>153</v>
      </c>
      <c r="E234" s="42"/>
      <c r="F234" s="225" t="s">
        <v>337</v>
      </c>
      <c r="G234" s="42"/>
      <c r="H234" s="42"/>
      <c r="I234" s="221"/>
      <c r="J234" s="42"/>
      <c r="K234" s="42"/>
      <c r="L234" s="46"/>
      <c r="M234" s="222"/>
      <c r="N234" s="223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153</v>
      </c>
      <c r="AU234" s="19" t="s">
        <v>149</v>
      </c>
    </row>
    <row r="235" s="12" customFormat="1" ht="25.92" customHeight="1">
      <c r="A235" s="12"/>
      <c r="B235" s="190"/>
      <c r="C235" s="191"/>
      <c r="D235" s="192" t="s">
        <v>69</v>
      </c>
      <c r="E235" s="193" t="s">
        <v>338</v>
      </c>
      <c r="F235" s="193" t="s">
        <v>339</v>
      </c>
      <c r="G235" s="191"/>
      <c r="H235" s="191"/>
      <c r="I235" s="194"/>
      <c r="J235" s="195">
        <f>BK235</f>
        <v>0</v>
      </c>
      <c r="K235" s="191"/>
      <c r="L235" s="196"/>
      <c r="M235" s="197"/>
      <c r="N235" s="198"/>
      <c r="O235" s="198"/>
      <c r="P235" s="199">
        <f>P236+P246+P310+P357+P409+P422+P455+P513+P556+P619+P681+P701</f>
        <v>0</v>
      </c>
      <c r="Q235" s="198"/>
      <c r="R235" s="199">
        <f>R236+R246+R310+R357+R409+R422+R455+R513+R556+R619+R681+R701</f>
        <v>3.6618424100000002</v>
      </c>
      <c r="S235" s="198"/>
      <c r="T235" s="200">
        <f>T236+T246+T310+T357+T409+T422+T455+T513+T556+T619+T681+T701</f>
        <v>2.0993300000000001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01" t="s">
        <v>149</v>
      </c>
      <c r="AT235" s="202" t="s">
        <v>69</v>
      </c>
      <c r="AU235" s="202" t="s">
        <v>70</v>
      </c>
      <c r="AY235" s="201" t="s">
        <v>140</v>
      </c>
      <c r="BK235" s="203">
        <f>BK236+BK246+BK310+BK357+BK409+BK422+BK455+BK513+BK556+BK619+BK681+BK701</f>
        <v>0</v>
      </c>
    </row>
    <row r="236" s="12" customFormat="1" ht="22.8" customHeight="1">
      <c r="A236" s="12"/>
      <c r="B236" s="190"/>
      <c r="C236" s="191"/>
      <c r="D236" s="192" t="s">
        <v>69</v>
      </c>
      <c r="E236" s="204" t="s">
        <v>340</v>
      </c>
      <c r="F236" s="204" t="s">
        <v>341</v>
      </c>
      <c r="G236" s="191"/>
      <c r="H236" s="191"/>
      <c r="I236" s="194"/>
      <c r="J236" s="205">
        <f>BK236</f>
        <v>0</v>
      </c>
      <c r="K236" s="191"/>
      <c r="L236" s="196"/>
      <c r="M236" s="197"/>
      <c r="N236" s="198"/>
      <c r="O236" s="198"/>
      <c r="P236" s="199">
        <f>SUM(P237:P245)</f>
        <v>0</v>
      </c>
      <c r="Q236" s="198"/>
      <c r="R236" s="199">
        <f>SUM(R237:R245)</f>
        <v>0.013470000000000001</v>
      </c>
      <c r="S236" s="198"/>
      <c r="T236" s="200">
        <f>SUM(T237:T245)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01" t="s">
        <v>149</v>
      </c>
      <c r="AT236" s="202" t="s">
        <v>69</v>
      </c>
      <c r="AU236" s="202" t="s">
        <v>78</v>
      </c>
      <c r="AY236" s="201" t="s">
        <v>140</v>
      </c>
      <c r="BK236" s="203">
        <f>SUM(BK237:BK245)</f>
        <v>0</v>
      </c>
    </row>
    <row r="237" s="2" customFormat="1" ht="16.5" customHeight="1">
      <c r="A237" s="40"/>
      <c r="B237" s="41"/>
      <c r="C237" s="206" t="s">
        <v>342</v>
      </c>
      <c r="D237" s="206" t="s">
        <v>143</v>
      </c>
      <c r="E237" s="207" t="s">
        <v>343</v>
      </c>
      <c r="F237" s="208" t="s">
        <v>344</v>
      </c>
      <c r="G237" s="209" t="s">
        <v>146</v>
      </c>
      <c r="H237" s="210">
        <v>4.4900000000000002</v>
      </c>
      <c r="I237" s="211"/>
      <c r="J237" s="212">
        <f>ROUND(I237*H237,2)</f>
        <v>0</v>
      </c>
      <c r="K237" s="208" t="s">
        <v>147</v>
      </c>
      <c r="L237" s="46"/>
      <c r="M237" s="213" t="s">
        <v>19</v>
      </c>
      <c r="N237" s="214" t="s">
        <v>42</v>
      </c>
      <c r="O237" s="86"/>
      <c r="P237" s="215">
        <f>O237*H237</f>
        <v>0</v>
      </c>
      <c r="Q237" s="215">
        <v>0</v>
      </c>
      <c r="R237" s="215">
        <f>Q237*H237</f>
        <v>0</v>
      </c>
      <c r="S237" s="215">
        <v>0</v>
      </c>
      <c r="T237" s="216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17" t="s">
        <v>284</v>
      </c>
      <c r="AT237" s="217" t="s">
        <v>143</v>
      </c>
      <c r="AU237" s="217" t="s">
        <v>149</v>
      </c>
      <c r="AY237" s="19" t="s">
        <v>140</v>
      </c>
      <c r="BE237" s="218">
        <f>IF(N237="základní",J237,0)</f>
        <v>0</v>
      </c>
      <c r="BF237" s="218">
        <f>IF(N237="snížená",J237,0)</f>
        <v>0</v>
      </c>
      <c r="BG237" s="218">
        <f>IF(N237="zákl. přenesená",J237,0)</f>
        <v>0</v>
      </c>
      <c r="BH237" s="218">
        <f>IF(N237="sníž. přenesená",J237,0)</f>
        <v>0</v>
      </c>
      <c r="BI237" s="218">
        <f>IF(N237="nulová",J237,0)</f>
        <v>0</v>
      </c>
      <c r="BJ237" s="19" t="s">
        <v>149</v>
      </c>
      <c r="BK237" s="218">
        <f>ROUND(I237*H237,2)</f>
        <v>0</v>
      </c>
      <c r="BL237" s="19" t="s">
        <v>284</v>
      </c>
      <c r="BM237" s="217" t="s">
        <v>1183</v>
      </c>
    </row>
    <row r="238" s="2" customFormat="1">
      <c r="A238" s="40"/>
      <c r="B238" s="41"/>
      <c r="C238" s="42"/>
      <c r="D238" s="219" t="s">
        <v>151</v>
      </c>
      <c r="E238" s="42"/>
      <c r="F238" s="220" t="s">
        <v>346</v>
      </c>
      <c r="G238" s="42"/>
      <c r="H238" s="42"/>
      <c r="I238" s="221"/>
      <c r="J238" s="42"/>
      <c r="K238" s="42"/>
      <c r="L238" s="46"/>
      <c r="M238" s="222"/>
      <c r="N238" s="223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151</v>
      </c>
      <c r="AU238" s="19" t="s">
        <v>149</v>
      </c>
    </row>
    <row r="239" s="2" customFormat="1">
      <c r="A239" s="40"/>
      <c r="B239" s="41"/>
      <c r="C239" s="42"/>
      <c r="D239" s="224" t="s">
        <v>153</v>
      </c>
      <c r="E239" s="42"/>
      <c r="F239" s="225" t="s">
        <v>347</v>
      </c>
      <c r="G239" s="42"/>
      <c r="H239" s="42"/>
      <c r="I239" s="221"/>
      <c r="J239" s="42"/>
      <c r="K239" s="42"/>
      <c r="L239" s="46"/>
      <c r="M239" s="222"/>
      <c r="N239" s="223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153</v>
      </c>
      <c r="AU239" s="19" t="s">
        <v>149</v>
      </c>
    </row>
    <row r="240" s="13" customFormat="1">
      <c r="A240" s="13"/>
      <c r="B240" s="226"/>
      <c r="C240" s="227"/>
      <c r="D240" s="219" t="s">
        <v>155</v>
      </c>
      <c r="E240" s="228" t="s">
        <v>19</v>
      </c>
      <c r="F240" s="229" t="s">
        <v>1184</v>
      </c>
      <c r="G240" s="227"/>
      <c r="H240" s="230">
        <v>3.1600000000000001</v>
      </c>
      <c r="I240" s="231"/>
      <c r="J240" s="227"/>
      <c r="K240" s="227"/>
      <c r="L240" s="232"/>
      <c r="M240" s="233"/>
      <c r="N240" s="234"/>
      <c r="O240" s="234"/>
      <c r="P240" s="234"/>
      <c r="Q240" s="234"/>
      <c r="R240" s="234"/>
      <c r="S240" s="234"/>
      <c r="T240" s="235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6" t="s">
        <v>155</v>
      </c>
      <c r="AU240" s="236" t="s">
        <v>149</v>
      </c>
      <c r="AV240" s="13" t="s">
        <v>149</v>
      </c>
      <c r="AW240" s="13" t="s">
        <v>32</v>
      </c>
      <c r="AX240" s="13" t="s">
        <v>70</v>
      </c>
      <c r="AY240" s="236" t="s">
        <v>140</v>
      </c>
    </row>
    <row r="241" s="13" customFormat="1">
      <c r="A241" s="13"/>
      <c r="B241" s="226"/>
      <c r="C241" s="227"/>
      <c r="D241" s="219" t="s">
        <v>155</v>
      </c>
      <c r="E241" s="228" t="s">
        <v>19</v>
      </c>
      <c r="F241" s="229" t="s">
        <v>1185</v>
      </c>
      <c r="G241" s="227"/>
      <c r="H241" s="230">
        <v>1.3300000000000001</v>
      </c>
      <c r="I241" s="231"/>
      <c r="J241" s="227"/>
      <c r="K241" s="227"/>
      <c r="L241" s="232"/>
      <c r="M241" s="233"/>
      <c r="N241" s="234"/>
      <c r="O241" s="234"/>
      <c r="P241" s="234"/>
      <c r="Q241" s="234"/>
      <c r="R241" s="234"/>
      <c r="S241" s="234"/>
      <c r="T241" s="235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6" t="s">
        <v>155</v>
      </c>
      <c r="AU241" s="236" t="s">
        <v>149</v>
      </c>
      <c r="AV241" s="13" t="s">
        <v>149</v>
      </c>
      <c r="AW241" s="13" t="s">
        <v>32</v>
      </c>
      <c r="AX241" s="13" t="s">
        <v>70</v>
      </c>
      <c r="AY241" s="236" t="s">
        <v>140</v>
      </c>
    </row>
    <row r="242" s="14" customFormat="1">
      <c r="A242" s="14"/>
      <c r="B242" s="237"/>
      <c r="C242" s="238"/>
      <c r="D242" s="219" t="s">
        <v>155</v>
      </c>
      <c r="E242" s="239" t="s">
        <v>19</v>
      </c>
      <c r="F242" s="240" t="s">
        <v>172</v>
      </c>
      <c r="G242" s="238"/>
      <c r="H242" s="241">
        <v>4.4900000000000002</v>
      </c>
      <c r="I242" s="242"/>
      <c r="J242" s="238"/>
      <c r="K242" s="238"/>
      <c r="L242" s="243"/>
      <c r="M242" s="244"/>
      <c r="N242" s="245"/>
      <c r="O242" s="245"/>
      <c r="P242" s="245"/>
      <c r="Q242" s="245"/>
      <c r="R242" s="245"/>
      <c r="S242" s="245"/>
      <c r="T242" s="246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47" t="s">
        <v>155</v>
      </c>
      <c r="AU242" s="247" t="s">
        <v>149</v>
      </c>
      <c r="AV242" s="14" t="s">
        <v>148</v>
      </c>
      <c r="AW242" s="14" t="s">
        <v>32</v>
      </c>
      <c r="AX242" s="14" t="s">
        <v>78</v>
      </c>
      <c r="AY242" s="247" t="s">
        <v>140</v>
      </c>
    </row>
    <row r="243" s="2" customFormat="1" ht="16.5" customHeight="1">
      <c r="A243" s="40"/>
      <c r="B243" s="41"/>
      <c r="C243" s="248" t="s">
        <v>350</v>
      </c>
      <c r="D243" s="248" t="s">
        <v>215</v>
      </c>
      <c r="E243" s="249" t="s">
        <v>351</v>
      </c>
      <c r="F243" s="250" t="s">
        <v>352</v>
      </c>
      <c r="G243" s="251" t="s">
        <v>353</v>
      </c>
      <c r="H243" s="252">
        <v>13.470000000000001</v>
      </c>
      <c r="I243" s="253"/>
      <c r="J243" s="254">
        <f>ROUND(I243*H243,2)</f>
        <v>0</v>
      </c>
      <c r="K243" s="250" t="s">
        <v>147</v>
      </c>
      <c r="L243" s="255"/>
      <c r="M243" s="256" t="s">
        <v>19</v>
      </c>
      <c r="N243" s="257" t="s">
        <v>42</v>
      </c>
      <c r="O243" s="86"/>
      <c r="P243" s="215">
        <f>O243*H243</f>
        <v>0</v>
      </c>
      <c r="Q243" s="215">
        <v>0.001</v>
      </c>
      <c r="R243" s="215">
        <f>Q243*H243</f>
        <v>0.013470000000000001</v>
      </c>
      <c r="S243" s="215">
        <v>0</v>
      </c>
      <c r="T243" s="216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17" t="s">
        <v>354</v>
      </c>
      <c r="AT243" s="217" t="s">
        <v>215</v>
      </c>
      <c r="AU243" s="217" t="s">
        <v>149</v>
      </c>
      <c r="AY243" s="19" t="s">
        <v>140</v>
      </c>
      <c r="BE243" s="218">
        <f>IF(N243="základní",J243,0)</f>
        <v>0</v>
      </c>
      <c r="BF243" s="218">
        <f>IF(N243="snížená",J243,0)</f>
        <v>0</v>
      </c>
      <c r="BG243" s="218">
        <f>IF(N243="zákl. přenesená",J243,0)</f>
        <v>0</v>
      </c>
      <c r="BH243" s="218">
        <f>IF(N243="sníž. přenesená",J243,0)</f>
        <v>0</v>
      </c>
      <c r="BI243" s="218">
        <f>IF(N243="nulová",J243,0)</f>
        <v>0</v>
      </c>
      <c r="BJ243" s="19" t="s">
        <v>149</v>
      </c>
      <c r="BK243" s="218">
        <f>ROUND(I243*H243,2)</f>
        <v>0</v>
      </c>
      <c r="BL243" s="19" t="s">
        <v>284</v>
      </c>
      <c r="BM243" s="217" t="s">
        <v>1186</v>
      </c>
    </row>
    <row r="244" s="2" customFormat="1">
      <c r="A244" s="40"/>
      <c r="B244" s="41"/>
      <c r="C244" s="42"/>
      <c r="D244" s="219" t="s">
        <v>151</v>
      </c>
      <c r="E244" s="42"/>
      <c r="F244" s="220" t="s">
        <v>352</v>
      </c>
      <c r="G244" s="42"/>
      <c r="H244" s="42"/>
      <c r="I244" s="221"/>
      <c r="J244" s="42"/>
      <c r="K244" s="42"/>
      <c r="L244" s="46"/>
      <c r="M244" s="222"/>
      <c r="N244" s="223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151</v>
      </c>
      <c r="AU244" s="19" t="s">
        <v>149</v>
      </c>
    </row>
    <row r="245" s="13" customFormat="1">
      <c r="A245" s="13"/>
      <c r="B245" s="226"/>
      <c r="C245" s="227"/>
      <c r="D245" s="219" t="s">
        <v>155</v>
      </c>
      <c r="E245" s="228" t="s">
        <v>19</v>
      </c>
      <c r="F245" s="229" t="s">
        <v>356</v>
      </c>
      <c r="G245" s="227"/>
      <c r="H245" s="230">
        <v>13.470000000000001</v>
      </c>
      <c r="I245" s="231"/>
      <c r="J245" s="227"/>
      <c r="K245" s="227"/>
      <c r="L245" s="232"/>
      <c r="M245" s="233"/>
      <c r="N245" s="234"/>
      <c r="O245" s="234"/>
      <c r="P245" s="234"/>
      <c r="Q245" s="234"/>
      <c r="R245" s="234"/>
      <c r="S245" s="234"/>
      <c r="T245" s="235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6" t="s">
        <v>155</v>
      </c>
      <c r="AU245" s="236" t="s">
        <v>149</v>
      </c>
      <c r="AV245" s="13" t="s">
        <v>149</v>
      </c>
      <c r="AW245" s="13" t="s">
        <v>32</v>
      </c>
      <c r="AX245" s="13" t="s">
        <v>78</v>
      </c>
      <c r="AY245" s="236" t="s">
        <v>140</v>
      </c>
    </row>
    <row r="246" s="12" customFormat="1" ht="22.8" customHeight="1">
      <c r="A246" s="12"/>
      <c r="B246" s="190"/>
      <c r="C246" s="191"/>
      <c r="D246" s="192" t="s">
        <v>69</v>
      </c>
      <c r="E246" s="204" t="s">
        <v>357</v>
      </c>
      <c r="F246" s="204" t="s">
        <v>358</v>
      </c>
      <c r="G246" s="191"/>
      <c r="H246" s="191"/>
      <c r="I246" s="194"/>
      <c r="J246" s="205">
        <f>BK246</f>
        <v>0</v>
      </c>
      <c r="K246" s="191"/>
      <c r="L246" s="196"/>
      <c r="M246" s="197"/>
      <c r="N246" s="198"/>
      <c r="O246" s="198"/>
      <c r="P246" s="199">
        <f>SUM(P247:P309)</f>
        <v>0</v>
      </c>
      <c r="Q246" s="198"/>
      <c r="R246" s="199">
        <f>SUM(R247:R309)</f>
        <v>0.031847</v>
      </c>
      <c r="S246" s="198"/>
      <c r="T246" s="200">
        <f>SUM(T247:T309)</f>
        <v>0.29722399999999999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01" t="s">
        <v>149</v>
      </c>
      <c r="AT246" s="202" t="s">
        <v>69</v>
      </c>
      <c r="AU246" s="202" t="s">
        <v>78</v>
      </c>
      <c r="AY246" s="201" t="s">
        <v>140</v>
      </c>
      <c r="BK246" s="203">
        <f>SUM(BK247:BK309)</f>
        <v>0</v>
      </c>
    </row>
    <row r="247" s="2" customFormat="1" ht="16.5" customHeight="1">
      <c r="A247" s="40"/>
      <c r="B247" s="41"/>
      <c r="C247" s="206" t="s">
        <v>359</v>
      </c>
      <c r="D247" s="206" t="s">
        <v>143</v>
      </c>
      <c r="E247" s="207" t="s">
        <v>360</v>
      </c>
      <c r="F247" s="208" t="s">
        <v>361</v>
      </c>
      <c r="G247" s="209" t="s">
        <v>362</v>
      </c>
      <c r="H247" s="210">
        <v>4</v>
      </c>
      <c r="I247" s="211"/>
      <c r="J247" s="212">
        <f>ROUND(I247*H247,2)</f>
        <v>0</v>
      </c>
      <c r="K247" s="208" t="s">
        <v>147</v>
      </c>
      <c r="L247" s="46"/>
      <c r="M247" s="213" t="s">
        <v>19</v>
      </c>
      <c r="N247" s="214" t="s">
        <v>42</v>
      </c>
      <c r="O247" s="86"/>
      <c r="P247" s="215">
        <f>O247*H247</f>
        <v>0</v>
      </c>
      <c r="Q247" s="215">
        <v>0.00122</v>
      </c>
      <c r="R247" s="215">
        <f>Q247*H247</f>
        <v>0.0048799999999999998</v>
      </c>
      <c r="S247" s="215">
        <v>0.00081999999999999998</v>
      </c>
      <c r="T247" s="216">
        <f>S247*H247</f>
        <v>0.0032799999999999999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17" t="s">
        <v>284</v>
      </c>
      <c r="AT247" s="217" t="s">
        <v>143</v>
      </c>
      <c r="AU247" s="217" t="s">
        <v>149</v>
      </c>
      <c r="AY247" s="19" t="s">
        <v>140</v>
      </c>
      <c r="BE247" s="218">
        <f>IF(N247="základní",J247,0)</f>
        <v>0</v>
      </c>
      <c r="BF247" s="218">
        <f>IF(N247="snížená",J247,0)</f>
        <v>0</v>
      </c>
      <c r="BG247" s="218">
        <f>IF(N247="zákl. přenesená",J247,0)</f>
        <v>0</v>
      </c>
      <c r="BH247" s="218">
        <f>IF(N247="sníž. přenesená",J247,0)</f>
        <v>0</v>
      </c>
      <c r="BI247" s="218">
        <f>IF(N247="nulová",J247,0)</f>
        <v>0</v>
      </c>
      <c r="BJ247" s="19" t="s">
        <v>149</v>
      </c>
      <c r="BK247" s="218">
        <f>ROUND(I247*H247,2)</f>
        <v>0</v>
      </c>
      <c r="BL247" s="19" t="s">
        <v>284</v>
      </c>
      <c r="BM247" s="217" t="s">
        <v>1187</v>
      </c>
    </row>
    <row r="248" s="2" customFormat="1">
      <c r="A248" s="40"/>
      <c r="B248" s="41"/>
      <c r="C248" s="42"/>
      <c r="D248" s="219" t="s">
        <v>151</v>
      </c>
      <c r="E248" s="42"/>
      <c r="F248" s="220" t="s">
        <v>364</v>
      </c>
      <c r="G248" s="42"/>
      <c r="H248" s="42"/>
      <c r="I248" s="221"/>
      <c r="J248" s="42"/>
      <c r="K248" s="42"/>
      <c r="L248" s="46"/>
      <c r="M248" s="222"/>
      <c r="N248" s="223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151</v>
      </c>
      <c r="AU248" s="19" t="s">
        <v>149</v>
      </c>
    </row>
    <row r="249" s="2" customFormat="1">
      <c r="A249" s="40"/>
      <c r="B249" s="41"/>
      <c r="C249" s="42"/>
      <c r="D249" s="224" t="s">
        <v>153</v>
      </c>
      <c r="E249" s="42"/>
      <c r="F249" s="225" t="s">
        <v>365</v>
      </c>
      <c r="G249" s="42"/>
      <c r="H249" s="42"/>
      <c r="I249" s="221"/>
      <c r="J249" s="42"/>
      <c r="K249" s="42"/>
      <c r="L249" s="46"/>
      <c r="M249" s="222"/>
      <c r="N249" s="223"/>
      <c r="O249" s="86"/>
      <c r="P249" s="86"/>
      <c r="Q249" s="86"/>
      <c r="R249" s="86"/>
      <c r="S249" s="86"/>
      <c r="T249" s="87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9" t="s">
        <v>153</v>
      </c>
      <c r="AU249" s="19" t="s">
        <v>149</v>
      </c>
    </row>
    <row r="250" s="13" customFormat="1">
      <c r="A250" s="13"/>
      <c r="B250" s="226"/>
      <c r="C250" s="227"/>
      <c r="D250" s="219" t="s">
        <v>155</v>
      </c>
      <c r="E250" s="228" t="s">
        <v>19</v>
      </c>
      <c r="F250" s="229" t="s">
        <v>1188</v>
      </c>
      <c r="G250" s="227"/>
      <c r="H250" s="230">
        <v>4</v>
      </c>
      <c r="I250" s="231"/>
      <c r="J250" s="227"/>
      <c r="K250" s="227"/>
      <c r="L250" s="232"/>
      <c r="M250" s="233"/>
      <c r="N250" s="234"/>
      <c r="O250" s="234"/>
      <c r="P250" s="234"/>
      <c r="Q250" s="234"/>
      <c r="R250" s="234"/>
      <c r="S250" s="234"/>
      <c r="T250" s="235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6" t="s">
        <v>155</v>
      </c>
      <c r="AU250" s="236" t="s">
        <v>149</v>
      </c>
      <c r="AV250" s="13" t="s">
        <v>149</v>
      </c>
      <c r="AW250" s="13" t="s">
        <v>32</v>
      </c>
      <c r="AX250" s="13" t="s">
        <v>78</v>
      </c>
      <c r="AY250" s="236" t="s">
        <v>140</v>
      </c>
    </row>
    <row r="251" s="2" customFormat="1" ht="16.5" customHeight="1">
      <c r="A251" s="40"/>
      <c r="B251" s="41"/>
      <c r="C251" s="206" t="s">
        <v>367</v>
      </c>
      <c r="D251" s="206" t="s">
        <v>143</v>
      </c>
      <c r="E251" s="207" t="s">
        <v>368</v>
      </c>
      <c r="F251" s="208" t="s">
        <v>369</v>
      </c>
      <c r="G251" s="209" t="s">
        <v>209</v>
      </c>
      <c r="H251" s="210">
        <v>10.449999999999999</v>
      </c>
      <c r="I251" s="211"/>
      <c r="J251" s="212">
        <f>ROUND(I251*H251,2)</f>
        <v>0</v>
      </c>
      <c r="K251" s="208" t="s">
        <v>147</v>
      </c>
      <c r="L251" s="46"/>
      <c r="M251" s="213" t="s">
        <v>19</v>
      </c>
      <c r="N251" s="214" t="s">
        <v>42</v>
      </c>
      <c r="O251" s="86"/>
      <c r="P251" s="215">
        <f>O251*H251</f>
        <v>0</v>
      </c>
      <c r="Q251" s="215">
        <v>0</v>
      </c>
      <c r="R251" s="215">
        <f>Q251*H251</f>
        <v>0</v>
      </c>
      <c r="S251" s="215">
        <v>0.014919999999999999</v>
      </c>
      <c r="T251" s="216">
        <f>S251*H251</f>
        <v>0.15591399999999997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17" t="s">
        <v>284</v>
      </c>
      <c r="AT251" s="217" t="s">
        <v>143</v>
      </c>
      <c r="AU251" s="217" t="s">
        <v>149</v>
      </c>
      <c r="AY251" s="19" t="s">
        <v>140</v>
      </c>
      <c r="BE251" s="218">
        <f>IF(N251="základní",J251,0)</f>
        <v>0</v>
      </c>
      <c r="BF251" s="218">
        <f>IF(N251="snížená",J251,0)</f>
        <v>0</v>
      </c>
      <c r="BG251" s="218">
        <f>IF(N251="zákl. přenesená",J251,0)</f>
        <v>0</v>
      </c>
      <c r="BH251" s="218">
        <f>IF(N251="sníž. přenesená",J251,0)</f>
        <v>0</v>
      </c>
      <c r="BI251" s="218">
        <f>IF(N251="nulová",J251,0)</f>
        <v>0</v>
      </c>
      <c r="BJ251" s="19" t="s">
        <v>149</v>
      </c>
      <c r="BK251" s="218">
        <f>ROUND(I251*H251,2)</f>
        <v>0</v>
      </c>
      <c r="BL251" s="19" t="s">
        <v>284</v>
      </c>
      <c r="BM251" s="217" t="s">
        <v>1189</v>
      </c>
    </row>
    <row r="252" s="2" customFormat="1">
      <c r="A252" s="40"/>
      <c r="B252" s="41"/>
      <c r="C252" s="42"/>
      <c r="D252" s="219" t="s">
        <v>151</v>
      </c>
      <c r="E252" s="42"/>
      <c r="F252" s="220" t="s">
        <v>371</v>
      </c>
      <c r="G252" s="42"/>
      <c r="H252" s="42"/>
      <c r="I252" s="221"/>
      <c r="J252" s="42"/>
      <c r="K252" s="42"/>
      <c r="L252" s="46"/>
      <c r="M252" s="222"/>
      <c r="N252" s="223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151</v>
      </c>
      <c r="AU252" s="19" t="s">
        <v>149</v>
      </c>
    </row>
    <row r="253" s="2" customFormat="1">
      <c r="A253" s="40"/>
      <c r="B253" s="41"/>
      <c r="C253" s="42"/>
      <c r="D253" s="224" t="s">
        <v>153</v>
      </c>
      <c r="E253" s="42"/>
      <c r="F253" s="225" t="s">
        <v>372</v>
      </c>
      <c r="G253" s="42"/>
      <c r="H253" s="42"/>
      <c r="I253" s="221"/>
      <c r="J253" s="42"/>
      <c r="K253" s="42"/>
      <c r="L253" s="46"/>
      <c r="M253" s="222"/>
      <c r="N253" s="223"/>
      <c r="O253" s="86"/>
      <c r="P253" s="86"/>
      <c r="Q253" s="86"/>
      <c r="R253" s="86"/>
      <c r="S253" s="86"/>
      <c r="T253" s="87"/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T253" s="19" t="s">
        <v>153</v>
      </c>
      <c r="AU253" s="19" t="s">
        <v>149</v>
      </c>
    </row>
    <row r="254" s="13" customFormat="1">
      <c r="A254" s="13"/>
      <c r="B254" s="226"/>
      <c r="C254" s="227"/>
      <c r="D254" s="219" t="s">
        <v>155</v>
      </c>
      <c r="E254" s="228" t="s">
        <v>19</v>
      </c>
      <c r="F254" s="229" t="s">
        <v>373</v>
      </c>
      <c r="G254" s="227"/>
      <c r="H254" s="230">
        <v>10.449999999999999</v>
      </c>
      <c r="I254" s="231"/>
      <c r="J254" s="227"/>
      <c r="K254" s="227"/>
      <c r="L254" s="232"/>
      <c r="M254" s="233"/>
      <c r="N254" s="234"/>
      <c r="O254" s="234"/>
      <c r="P254" s="234"/>
      <c r="Q254" s="234"/>
      <c r="R254" s="234"/>
      <c r="S254" s="234"/>
      <c r="T254" s="235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6" t="s">
        <v>155</v>
      </c>
      <c r="AU254" s="236" t="s">
        <v>149</v>
      </c>
      <c r="AV254" s="13" t="s">
        <v>149</v>
      </c>
      <c r="AW254" s="13" t="s">
        <v>32</v>
      </c>
      <c r="AX254" s="13" t="s">
        <v>78</v>
      </c>
      <c r="AY254" s="236" t="s">
        <v>140</v>
      </c>
    </row>
    <row r="255" s="2" customFormat="1" ht="16.5" customHeight="1">
      <c r="A255" s="40"/>
      <c r="B255" s="41"/>
      <c r="C255" s="206" t="s">
        <v>374</v>
      </c>
      <c r="D255" s="206" t="s">
        <v>143</v>
      </c>
      <c r="E255" s="207" t="s">
        <v>375</v>
      </c>
      <c r="F255" s="208" t="s">
        <v>376</v>
      </c>
      <c r="G255" s="209" t="s">
        <v>209</v>
      </c>
      <c r="H255" s="210">
        <v>4.2000000000000002</v>
      </c>
      <c r="I255" s="211"/>
      <c r="J255" s="212">
        <f>ROUND(I255*H255,2)</f>
        <v>0</v>
      </c>
      <c r="K255" s="208" t="s">
        <v>147</v>
      </c>
      <c r="L255" s="46"/>
      <c r="M255" s="213" t="s">
        <v>19</v>
      </c>
      <c r="N255" s="214" t="s">
        <v>42</v>
      </c>
      <c r="O255" s="86"/>
      <c r="P255" s="215">
        <f>O255*H255</f>
        <v>0</v>
      </c>
      <c r="Q255" s="215">
        <v>0</v>
      </c>
      <c r="R255" s="215">
        <f>Q255*H255</f>
        <v>0</v>
      </c>
      <c r="S255" s="215">
        <v>0.03065</v>
      </c>
      <c r="T255" s="216">
        <f>S255*H255</f>
        <v>0.12873000000000001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17" t="s">
        <v>284</v>
      </c>
      <c r="AT255" s="217" t="s">
        <v>143</v>
      </c>
      <c r="AU255" s="217" t="s">
        <v>149</v>
      </c>
      <c r="AY255" s="19" t="s">
        <v>140</v>
      </c>
      <c r="BE255" s="218">
        <f>IF(N255="základní",J255,0)</f>
        <v>0</v>
      </c>
      <c r="BF255" s="218">
        <f>IF(N255="snížená",J255,0)</f>
        <v>0</v>
      </c>
      <c r="BG255" s="218">
        <f>IF(N255="zákl. přenesená",J255,0)</f>
        <v>0</v>
      </c>
      <c r="BH255" s="218">
        <f>IF(N255="sníž. přenesená",J255,0)</f>
        <v>0</v>
      </c>
      <c r="BI255" s="218">
        <f>IF(N255="nulová",J255,0)</f>
        <v>0</v>
      </c>
      <c r="BJ255" s="19" t="s">
        <v>149</v>
      </c>
      <c r="BK255" s="218">
        <f>ROUND(I255*H255,2)</f>
        <v>0</v>
      </c>
      <c r="BL255" s="19" t="s">
        <v>284</v>
      </c>
      <c r="BM255" s="217" t="s">
        <v>1190</v>
      </c>
    </row>
    <row r="256" s="2" customFormat="1">
      <c r="A256" s="40"/>
      <c r="B256" s="41"/>
      <c r="C256" s="42"/>
      <c r="D256" s="219" t="s">
        <v>151</v>
      </c>
      <c r="E256" s="42"/>
      <c r="F256" s="220" t="s">
        <v>378</v>
      </c>
      <c r="G256" s="42"/>
      <c r="H256" s="42"/>
      <c r="I256" s="221"/>
      <c r="J256" s="42"/>
      <c r="K256" s="42"/>
      <c r="L256" s="46"/>
      <c r="M256" s="222"/>
      <c r="N256" s="223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151</v>
      </c>
      <c r="AU256" s="19" t="s">
        <v>149</v>
      </c>
    </row>
    <row r="257" s="2" customFormat="1">
      <c r="A257" s="40"/>
      <c r="B257" s="41"/>
      <c r="C257" s="42"/>
      <c r="D257" s="224" t="s">
        <v>153</v>
      </c>
      <c r="E257" s="42"/>
      <c r="F257" s="225" t="s">
        <v>379</v>
      </c>
      <c r="G257" s="42"/>
      <c r="H257" s="42"/>
      <c r="I257" s="221"/>
      <c r="J257" s="42"/>
      <c r="K257" s="42"/>
      <c r="L257" s="46"/>
      <c r="M257" s="222"/>
      <c r="N257" s="223"/>
      <c r="O257" s="86"/>
      <c r="P257" s="86"/>
      <c r="Q257" s="86"/>
      <c r="R257" s="86"/>
      <c r="S257" s="86"/>
      <c r="T257" s="87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9" t="s">
        <v>153</v>
      </c>
      <c r="AU257" s="19" t="s">
        <v>149</v>
      </c>
    </row>
    <row r="258" s="2" customFormat="1" ht="16.5" customHeight="1">
      <c r="A258" s="40"/>
      <c r="B258" s="41"/>
      <c r="C258" s="206" t="s">
        <v>380</v>
      </c>
      <c r="D258" s="206" t="s">
        <v>143</v>
      </c>
      <c r="E258" s="207" t="s">
        <v>381</v>
      </c>
      <c r="F258" s="208" t="s">
        <v>382</v>
      </c>
      <c r="G258" s="209" t="s">
        <v>362</v>
      </c>
      <c r="H258" s="210">
        <v>2</v>
      </c>
      <c r="I258" s="211"/>
      <c r="J258" s="212">
        <f>ROUND(I258*H258,2)</f>
        <v>0</v>
      </c>
      <c r="K258" s="208" t="s">
        <v>147</v>
      </c>
      <c r="L258" s="46"/>
      <c r="M258" s="213" t="s">
        <v>19</v>
      </c>
      <c r="N258" s="214" t="s">
        <v>42</v>
      </c>
      <c r="O258" s="86"/>
      <c r="P258" s="215">
        <f>O258*H258</f>
        <v>0</v>
      </c>
      <c r="Q258" s="215">
        <v>0.0020200000000000001</v>
      </c>
      <c r="R258" s="215">
        <f>Q258*H258</f>
        <v>0.0040400000000000002</v>
      </c>
      <c r="S258" s="215">
        <v>0</v>
      </c>
      <c r="T258" s="216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17" t="s">
        <v>284</v>
      </c>
      <c r="AT258" s="217" t="s">
        <v>143</v>
      </c>
      <c r="AU258" s="217" t="s">
        <v>149</v>
      </c>
      <c r="AY258" s="19" t="s">
        <v>140</v>
      </c>
      <c r="BE258" s="218">
        <f>IF(N258="základní",J258,0)</f>
        <v>0</v>
      </c>
      <c r="BF258" s="218">
        <f>IF(N258="snížená",J258,0)</f>
        <v>0</v>
      </c>
      <c r="BG258" s="218">
        <f>IF(N258="zákl. přenesená",J258,0)</f>
        <v>0</v>
      </c>
      <c r="BH258" s="218">
        <f>IF(N258="sníž. přenesená",J258,0)</f>
        <v>0</v>
      </c>
      <c r="BI258" s="218">
        <f>IF(N258="nulová",J258,0)</f>
        <v>0</v>
      </c>
      <c r="BJ258" s="19" t="s">
        <v>149</v>
      </c>
      <c r="BK258" s="218">
        <f>ROUND(I258*H258,2)</f>
        <v>0</v>
      </c>
      <c r="BL258" s="19" t="s">
        <v>284</v>
      </c>
      <c r="BM258" s="217" t="s">
        <v>1191</v>
      </c>
    </row>
    <row r="259" s="2" customFormat="1">
      <c r="A259" s="40"/>
      <c r="B259" s="41"/>
      <c r="C259" s="42"/>
      <c r="D259" s="219" t="s">
        <v>151</v>
      </c>
      <c r="E259" s="42"/>
      <c r="F259" s="220" t="s">
        <v>384</v>
      </c>
      <c r="G259" s="42"/>
      <c r="H259" s="42"/>
      <c r="I259" s="221"/>
      <c r="J259" s="42"/>
      <c r="K259" s="42"/>
      <c r="L259" s="46"/>
      <c r="M259" s="222"/>
      <c r="N259" s="223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151</v>
      </c>
      <c r="AU259" s="19" t="s">
        <v>149</v>
      </c>
    </row>
    <row r="260" s="2" customFormat="1">
      <c r="A260" s="40"/>
      <c r="B260" s="41"/>
      <c r="C260" s="42"/>
      <c r="D260" s="224" t="s">
        <v>153</v>
      </c>
      <c r="E260" s="42"/>
      <c r="F260" s="225" t="s">
        <v>385</v>
      </c>
      <c r="G260" s="42"/>
      <c r="H260" s="42"/>
      <c r="I260" s="221"/>
      <c r="J260" s="42"/>
      <c r="K260" s="42"/>
      <c r="L260" s="46"/>
      <c r="M260" s="222"/>
      <c r="N260" s="223"/>
      <c r="O260" s="86"/>
      <c r="P260" s="86"/>
      <c r="Q260" s="86"/>
      <c r="R260" s="86"/>
      <c r="S260" s="86"/>
      <c r="T260" s="87"/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T260" s="19" t="s">
        <v>153</v>
      </c>
      <c r="AU260" s="19" t="s">
        <v>149</v>
      </c>
    </row>
    <row r="261" s="2" customFormat="1" ht="16.5" customHeight="1">
      <c r="A261" s="40"/>
      <c r="B261" s="41"/>
      <c r="C261" s="206" t="s">
        <v>386</v>
      </c>
      <c r="D261" s="206" t="s">
        <v>143</v>
      </c>
      <c r="E261" s="207" t="s">
        <v>387</v>
      </c>
      <c r="F261" s="208" t="s">
        <v>388</v>
      </c>
      <c r="G261" s="209" t="s">
        <v>362</v>
      </c>
      <c r="H261" s="210">
        <v>2</v>
      </c>
      <c r="I261" s="211"/>
      <c r="J261" s="212">
        <f>ROUND(I261*H261,2)</f>
        <v>0</v>
      </c>
      <c r="K261" s="208" t="s">
        <v>147</v>
      </c>
      <c r="L261" s="46"/>
      <c r="M261" s="213" t="s">
        <v>19</v>
      </c>
      <c r="N261" s="214" t="s">
        <v>42</v>
      </c>
      <c r="O261" s="86"/>
      <c r="P261" s="215">
        <f>O261*H261</f>
        <v>0</v>
      </c>
      <c r="Q261" s="215">
        <v>0.0022599999999999999</v>
      </c>
      <c r="R261" s="215">
        <f>Q261*H261</f>
        <v>0.0045199999999999997</v>
      </c>
      <c r="S261" s="215">
        <v>0</v>
      </c>
      <c r="T261" s="216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17" t="s">
        <v>284</v>
      </c>
      <c r="AT261" s="217" t="s">
        <v>143</v>
      </c>
      <c r="AU261" s="217" t="s">
        <v>149</v>
      </c>
      <c r="AY261" s="19" t="s">
        <v>140</v>
      </c>
      <c r="BE261" s="218">
        <f>IF(N261="základní",J261,0)</f>
        <v>0</v>
      </c>
      <c r="BF261" s="218">
        <f>IF(N261="snížená",J261,0)</f>
        <v>0</v>
      </c>
      <c r="BG261" s="218">
        <f>IF(N261="zákl. přenesená",J261,0)</f>
        <v>0</v>
      </c>
      <c r="BH261" s="218">
        <f>IF(N261="sníž. přenesená",J261,0)</f>
        <v>0</v>
      </c>
      <c r="BI261" s="218">
        <f>IF(N261="nulová",J261,0)</f>
        <v>0</v>
      </c>
      <c r="BJ261" s="19" t="s">
        <v>149</v>
      </c>
      <c r="BK261" s="218">
        <f>ROUND(I261*H261,2)</f>
        <v>0</v>
      </c>
      <c r="BL261" s="19" t="s">
        <v>284</v>
      </c>
      <c r="BM261" s="217" t="s">
        <v>1192</v>
      </c>
    </row>
    <row r="262" s="2" customFormat="1">
      <c r="A262" s="40"/>
      <c r="B262" s="41"/>
      <c r="C262" s="42"/>
      <c r="D262" s="219" t="s">
        <v>151</v>
      </c>
      <c r="E262" s="42"/>
      <c r="F262" s="220" t="s">
        <v>390</v>
      </c>
      <c r="G262" s="42"/>
      <c r="H262" s="42"/>
      <c r="I262" s="221"/>
      <c r="J262" s="42"/>
      <c r="K262" s="42"/>
      <c r="L262" s="46"/>
      <c r="M262" s="222"/>
      <c r="N262" s="223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151</v>
      </c>
      <c r="AU262" s="19" t="s">
        <v>149</v>
      </c>
    </row>
    <row r="263" s="2" customFormat="1">
      <c r="A263" s="40"/>
      <c r="B263" s="41"/>
      <c r="C263" s="42"/>
      <c r="D263" s="224" t="s">
        <v>153</v>
      </c>
      <c r="E263" s="42"/>
      <c r="F263" s="225" t="s">
        <v>391</v>
      </c>
      <c r="G263" s="42"/>
      <c r="H263" s="42"/>
      <c r="I263" s="221"/>
      <c r="J263" s="42"/>
      <c r="K263" s="42"/>
      <c r="L263" s="46"/>
      <c r="M263" s="222"/>
      <c r="N263" s="223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9" t="s">
        <v>153</v>
      </c>
      <c r="AU263" s="19" t="s">
        <v>149</v>
      </c>
    </row>
    <row r="264" s="2" customFormat="1" ht="16.5" customHeight="1">
      <c r="A264" s="40"/>
      <c r="B264" s="41"/>
      <c r="C264" s="206" t="s">
        <v>392</v>
      </c>
      <c r="D264" s="206" t="s">
        <v>143</v>
      </c>
      <c r="E264" s="207" t="s">
        <v>393</v>
      </c>
      <c r="F264" s="208" t="s">
        <v>394</v>
      </c>
      <c r="G264" s="209" t="s">
        <v>209</v>
      </c>
      <c r="H264" s="210">
        <v>3.5</v>
      </c>
      <c r="I264" s="211"/>
      <c r="J264" s="212">
        <f>ROUND(I264*H264,2)</f>
        <v>0</v>
      </c>
      <c r="K264" s="208" t="s">
        <v>147</v>
      </c>
      <c r="L264" s="46"/>
      <c r="M264" s="213" t="s">
        <v>19</v>
      </c>
      <c r="N264" s="214" t="s">
        <v>42</v>
      </c>
      <c r="O264" s="86"/>
      <c r="P264" s="215">
        <f>O264*H264</f>
        <v>0</v>
      </c>
      <c r="Q264" s="215">
        <v>0.0012999999999999999</v>
      </c>
      <c r="R264" s="215">
        <f>Q264*H264</f>
        <v>0.0045500000000000002</v>
      </c>
      <c r="S264" s="215">
        <v>0</v>
      </c>
      <c r="T264" s="216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17" t="s">
        <v>284</v>
      </c>
      <c r="AT264" s="217" t="s">
        <v>143</v>
      </c>
      <c r="AU264" s="217" t="s">
        <v>149</v>
      </c>
      <c r="AY264" s="19" t="s">
        <v>140</v>
      </c>
      <c r="BE264" s="218">
        <f>IF(N264="základní",J264,0)</f>
        <v>0</v>
      </c>
      <c r="BF264" s="218">
        <f>IF(N264="snížená",J264,0)</f>
        <v>0</v>
      </c>
      <c r="BG264" s="218">
        <f>IF(N264="zákl. přenesená",J264,0)</f>
        <v>0</v>
      </c>
      <c r="BH264" s="218">
        <f>IF(N264="sníž. přenesená",J264,0)</f>
        <v>0</v>
      </c>
      <c r="BI264" s="218">
        <f>IF(N264="nulová",J264,0)</f>
        <v>0</v>
      </c>
      <c r="BJ264" s="19" t="s">
        <v>149</v>
      </c>
      <c r="BK264" s="218">
        <f>ROUND(I264*H264,2)</f>
        <v>0</v>
      </c>
      <c r="BL264" s="19" t="s">
        <v>284</v>
      </c>
      <c r="BM264" s="217" t="s">
        <v>1193</v>
      </c>
    </row>
    <row r="265" s="2" customFormat="1">
      <c r="A265" s="40"/>
      <c r="B265" s="41"/>
      <c r="C265" s="42"/>
      <c r="D265" s="219" t="s">
        <v>151</v>
      </c>
      <c r="E265" s="42"/>
      <c r="F265" s="220" t="s">
        <v>396</v>
      </c>
      <c r="G265" s="42"/>
      <c r="H265" s="42"/>
      <c r="I265" s="221"/>
      <c r="J265" s="42"/>
      <c r="K265" s="42"/>
      <c r="L265" s="46"/>
      <c r="M265" s="222"/>
      <c r="N265" s="223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151</v>
      </c>
      <c r="AU265" s="19" t="s">
        <v>149</v>
      </c>
    </row>
    <row r="266" s="2" customFormat="1">
      <c r="A266" s="40"/>
      <c r="B266" s="41"/>
      <c r="C266" s="42"/>
      <c r="D266" s="224" t="s">
        <v>153</v>
      </c>
      <c r="E266" s="42"/>
      <c r="F266" s="225" t="s">
        <v>397</v>
      </c>
      <c r="G266" s="42"/>
      <c r="H266" s="42"/>
      <c r="I266" s="221"/>
      <c r="J266" s="42"/>
      <c r="K266" s="42"/>
      <c r="L266" s="46"/>
      <c r="M266" s="222"/>
      <c r="N266" s="223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9" t="s">
        <v>153</v>
      </c>
      <c r="AU266" s="19" t="s">
        <v>149</v>
      </c>
    </row>
    <row r="267" s="13" customFormat="1">
      <c r="A267" s="13"/>
      <c r="B267" s="226"/>
      <c r="C267" s="227"/>
      <c r="D267" s="219" t="s">
        <v>155</v>
      </c>
      <c r="E267" s="228" t="s">
        <v>19</v>
      </c>
      <c r="F267" s="229" t="s">
        <v>1194</v>
      </c>
      <c r="G267" s="227"/>
      <c r="H267" s="230">
        <v>3.5</v>
      </c>
      <c r="I267" s="231"/>
      <c r="J267" s="227"/>
      <c r="K267" s="227"/>
      <c r="L267" s="232"/>
      <c r="M267" s="233"/>
      <c r="N267" s="234"/>
      <c r="O267" s="234"/>
      <c r="P267" s="234"/>
      <c r="Q267" s="234"/>
      <c r="R267" s="234"/>
      <c r="S267" s="234"/>
      <c r="T267" s="235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6" t="s">
        <v>155</v>
      </c>
      <c r="AU267" s="236" t="s">
        <v>149</v>
      </c>
      <c r="AV267" s="13" t="s">
        <v>149</v>
      </c>
      <c r="AW267" s="13" t="s">
        <v>32</v>
      </c>
      <c r="AX267" s="13" t="s">
        <v>78</v>
      </c>
      <c r="AY267" s="236" t="s">
        <v>140</v>
      </c>
    </row>
    <row r="268" s="2" customFormat="1" ht="16.5" customHeight="1">
      <c r="A268" s="40"/>
      <c r="B268" s="41"/>
      <c r="C268" s="206" t="s">
        <v>354</v>
      </c>
      <c r="D268" s="206" t="s">
        <v>143</v>
      </c>
      <c r="E268" s="207" t="s">
        <v>399</v>
      </c>
      <c r="F268" s="208" t="s">
        <v>400</v>
      </c>
      <c r="G268" s="209" t="s">
        <v>209</v>
      </c>
      <c r="H268" s="210">
        <v>4.2000000000000002</v>
      </c>
      <c r="I268" s="211"/>
      <c r="J268" s="212">
        <f>ROUND(I268*H268,2)</f>
        <v>0</v>
      </c>
      <c r="K268" s="208" t="s">
        <v>147</v>
      </c>
      <c r="L268" s="46"/>
      <c r="M268" s="213" t="s">
        <v>19</v>
      </c>
      <c r="N268" s="214" t="s">
        <v>42</v>
      </c>
      <c r="O268" s="86"/>
      <c r="P268" s="215">
        <f>O268*H268</f>
        <v>0</v>
      </c>
      <c r="Q268" s="215">
        <v>0.00131</v>
      </c>
      <c r="R268" s="215">
        <f>Q268*H268</f>
        <v>0.0055019999999999999</v>
      </c>
      <c r="S268" s="215">
        <v>0</v>
      </c>
      <c r="T268" s="216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17" t="s">
        <v>284</v>
      </c>
      <c r="AT268" s="217" t="s">
        <v>143</v>
      </c>
      <c r="AU268" s="217" t="s">
        <v>149</v>
      </c>
      <c r="AY268" s="19" t="s">
        <v>140</v>
      </c>
      <c r="BE268" s="218">
        <f>IF(N268="základní",J268,0)</f>
        <v>0</v>
      </c>
      <c r="BF268" s="218">
        <f>IF(N268="snížená",J268,0)</f>
        <v>0</v>
      </c>
      <c r="BG268" s="218">
        <f>IF(N268="zákl. přenesená",J268,0)</f>
        <v>0</v>
      </c>
      <c r="BH268" s="218">
        <f>IF(N268="sníž. přenesená",J268,0)</f>
        <v>0</v>
      </c>
      <c r="BI268" s="218">
        <f>IF(N268="nulová",J268,0)</f>
        <v>0</v>
      </c>
      <c r="BJ268" s="19" t="s">
        <v>149</v>
      </c>
      <c r="BK268" s="218">
        <f>ROUND(I268*H268,2)</f>
        <v>0</v>
      </c>
      <c r="BL268" s="19" t="s">
        <v>284</v>
      </c>
      <c r="BM268" s="217" t="s">
        <v>1195</v>
      </c>
    </row>
    <row r="269" s="2" customFormat="1">
      <c r="A269" s="40"/>
      <c r="B269" s="41"/>
      <c r="C269" s="42"/>
      <c r="D269" s="219" t="s">
        <v>151</v>
      </c>
      <c r="E269" s="42"/>
      <c r="F269" s="220" t="s">
        <v>402</v>
      </c>
      <c r="G269" s="42"/>
      <c r="H269" s="42"/>
      <c r="I269" s="221"/>
      <c r="J269" s="42"/>
      <c r="K269" s="42"/>
      <c r="L269" s="46"/>
      <c r="M269" s="222"/>
      <c r="N269" s="223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151</v>
      </c>
      <c r="AU269" s="19" t="s">
        <v>149</v>
      </c>
    </row>
    <row r="270" s="2" customFormat="1">
      <c r="A270" s="40"/>
      <c r="B270" s="41"/>
      <c r="C270" s="42"/>
      <c r="D270" s="224" t="s">
        <v>153</v>
      </c>
      <c r="E270" s="42"/>
      <c r="F270" s="225" t="s">
        <v>403</v>
      </c>
      <c r="G270" s="42"/>
      <c r="H270" s="42"/>
      <c r="I270" s="221"/>
      <c r="J270" s="42"/>
      <c r="K270" s="42"/>
      <c r="L270" s="46"/>
      <c r="M270" s="222"/>
      <c r="N270" s="223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9" t="s">
        <v>153</v>
      </c>
      <c r="AU270" s="19" t="s">
        <v>149</v>
      </c>
    </row>
    <row r="271" s="13" customFormat="1">
      <c r="A271" s="13"/>
      <c r="B271" s="226"/>
      <c r="C271" s="227"/>
      <c r="D271" s="219" t="s">
        <v>155</v>
      </c>
      <c r="E271" s="228" t="s">
        <v>19</v>
      </c>
      <c r="F271" s="229" t="s">
        <v>1196</v>
      </c>
      <c r="G271" s="227"/>
      <c r="H271" s="230">
        <v>4.2000000000000002</v>
      </c>
      <c r="I271" s="231"/>
      <c r="J271" s="227"/>
      <c r="K271" s="227"/>
      <c r="L271" s="232"/>
      <c r="M271" s="233"/>
      <c r="N271" s="234"/>
      <c r="O271" s="234"/>
      <c r="P271" s="234"/>
      <c r="Q271" s="234"/>
      <c r="R271" s="234"/>
      <c r="S271" s="234"/>
      <c r="T271" s="235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6" t="s">
        <v>155</v>
      </c>
      <c r="AU271" s="236" t="s">
        <v>149</v>
      </c>
      <c r="AV271" s="13" t="s">
        <v>149</v>
      </c>
      <c r="AW271" s="13" t="s">
        <v>32</v>
      </c>
      <c r="AX271" s="13" t="s">
        <v>78</v>
      </c>
      <c r="AY271" s="236" t="s">
        <v>140</v>
      </c>
    </row>
    <row r="272" s="2" customFormat="1" ht="16.5" customHeight="1">
      <c r="A272" s="40"/>
      <c r="B272" s="41"/>
      <c r="C272" s="206" t="s">
        <v>405</v>
      </c>
      <c r="D272" s="206" t="s">
        <v>143</v>
      </c>
      <c r="E272" s="207" t="s">
        <v>406</v>
      </c>
      <c r="F272" s="208" t="s">
        <v>407</v>
      </c>
      <c r="G272" s="209" t="s">
        <v>209</v>
      </c>
      <c r="H272" s="210">
        <v>5.2000000000000002</v>
      </c>
      <c r="I272" s="211"/>
      <c r="J272" s="212">
        <f>ROUND(I272*H272,2)</f>
        <v>0</v>
      </c>
      <c r="K272" s="208" t="s">
        <v>147</v>
      </c>
      <c r="L272" s="46"/>
      <c r="M272" s="213" t="s">
        <v>19</v>
      </c>
      <c r="N272" s="214" t="s">
        <v>42</v>
      </c>
      <c r="O272" s="86"/>
      <c r="P272" s="215">
        <f>O272*H272</f>
        <v>0</v>
      </c>
      <c r="Q272" s="215">
        <v>0.00050000000000000001</v>
      </c>
      <c r="R272" s="215">
        <f>Q272*H272</f>
        <v>0.0026000000000000003</v>
      </c>
      <c r="S272" s="215">
        <v>0</v>
      </c>
      <c r="T272" s="216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17" t="s">
        <v>284</v>
      </c>
      <c r="AT272" s="217" t="s">
        <v>143</v>
      </c>
      <c r="AU272" s="217" t="s">
        <v>149</v>
      </c>
      <c r="AY272" s="19" t="s">
        <v>140</v>
      </c>
      <c r="BE272" s="218">
        <f>IF(N272="základní",J272,0)</f>
        <v>0</v>
      </c>
      <c r="BF272" s="218">
        <f>IF(N272="snížená",J272,0)</f>
        <v>0</v>
      </c>
      <c r="BG272" s="218">
        <f>IF(N272="zákl. přenesená",J272,0)</f>
        <v>0</v>
      </c>
      <c r="BH272" s="218">
        <f>IF(N272="sníž. přenesená",J272,0)</f>
        <v>0</v>
      </c>
      <c r="BI272" s="218">
        <f>IF(N272="nulová",J272,0)</f>
        <v>0</v>
      </c>
      <c r="BJ272" s="19" t="s">
        <v>149</v>
      </c>
      <c r="BK272" s="218">
        <f>ROUND(I272*H272,2)</f>
        <v>0</v>
      </c>
      <c r="BL272" s="19" t="s">
        <v>284</v>
      </c>
      <c r="BM272" s="217" t="s">
        <v>1197</v>
      </c>
    </row>
    <row r="273" s="2" customFormat="1">
      <c r="A273" s="40"/>
      <c r="B273" s="41"/>
      <c r="C273" s="42"/>
      <c r="D273" s="219" t="s">
        <v>151</v>
      </c>
      <c r="E273" s="42"/>
      <c r="F273" s="220" t="s">
        <v>409</v>
      </c>
      <c r="G273" s="42"/>
      <c r="H273" s="42"/>
      <c r="I273" s="221"/>
      <c r="J273" s="42"/>
      <c r="K273" s="42"/>
      <c r="L273" s="46"/>
      <c r="M273" s="222"/>
      <c r="N273" s="223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151</v>
      </c>
      <c r="AU273" s="19" t="s">
        <v>149</v>
      </c>
    </row>
    <row r="274" s="2" customFormat="1">
      <c r="A274" s="40"/>
      <c r="B274" s="41"/>
      <c r="C274" s="42"/>
      <c r="D274" s="224" t="s">
        <v>153</v>
      </c>
      <c r="E274" s="42"/>
      <c r="F274" s="225" t="s">
        <v>410</v>
      </c>
      <c r="G274" s="42"/>
      <c r="H274" s="42"/>
      <c r="I274" s="221"/>
      <c r="J274" s="42"/>
      <c r="K274" s="42"/>
      <c r="L274" s="46"/>
      <c r="M274" s="222"/>
      <c r="N274" s="223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153</v>
      </c>
      <c r="AU274" s="19" t="s">
        <v>149</v>
      </c>
    </row>
    <row r="275" s="13" customFormat="1">
      <c r="A275" s="13"/>
      <c r="B275" s="226"/>
      <c r="C275" s="227"/>
      <c r="D275" s="219" t="s">
        <v>155</v>
      </c>
      <c r="E275" s="228" t="s">
        <v>19</v>
      </c>
      <c r="F275" s="229" t="s">
        <v>1198</v>
      </c>
      <c r="G275" s="227"/>
      <c r="H275" s="230">
        <v>1.5</v>
      </c>
      <c r="I275" s="231"/>
      <c r="J275" s="227"/>
      <c r="K275" s="227"/>
      <c r="L275" s="232"/>
      <c r="M275" s="233"/>
      <c r="N275" s="234"/>
      <c r="O275" s="234"/>
      <c r="P275" s="234"/>
      <c r="Q275" s="234"/>
      <c r="R275" s="234"/>
      <c r="S275" s="234"/>
      <c r="T275" s="235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6" t="s">
        <v>155</v>
      </c>
      <c r="AU275" s="236" t="s">
        <v>149</v>
      </c>
      <c r="AV275" s="13" t="s">
        <v>149</v>
      </c>
      <c r="AW275" s="13" t="s">
        <v>32</v>
      </c>
      <c r="AX275" s="13" t="s">
        <v>70</v>
      </c>
      <c r="AY275" s="236" t="s">
        <v>140</v>
      </c>
    </row>
    <row r="276" s="13" customFormat="1">
      <c r="A276" s="13"/>
      <c r="B276" s="226"/>
      <c r="C276" s="227"/>
      <c r="D276" s="219" t="s">
        <v>155</v>
      </c>
      <c r="E276" s="228" t="s">
        <v>19</v>
      </c>
      <c r="F276" s="229" t="s">
        <v>1199</v>
      </c>
      <c r="G276" s="227"/>
      <c r="H276" s="230">
        <v>3.7000000000000002</v>
      </c>
      <c r="I276" s="231"/>
      <c r="J276" s="227"/>
      <c r="K276" s="227"/>
      <c r="L276" s="232"/>
      <c r="M276" s="233"/>
      <c r="N276" s="234"/>
      <c r="O276" s="234"/>
      <c r="P276" s="234"/>
      <c r="Q276" s="234"/>
      <c r="R276" s="234"/>
      <c r="S276" s="234"/>
      <c r="T276" s="235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6" t="s">
        <v>155</v>
      </c>
      <c r="AU276" s="236" t="s">
        <v>149</v>
      </c>
      <c r="AV276" s="13" t="s">
        <v>149</v>
      </c>
      <c r="AW276" s="13" t="s">
        <v>32</v>
      </c>
      <c r="AX276" s="13" t="s">
        <v>70</v>
      </c>
      <c r="AY276" s="236" t="s">
        <v>140</v>
      </c>
    </row>
    <row r="277" s="14" customFormat="1">
      <c r="A277" s="14"/>
      <c r="B277" s="237"/>
      <c r="C277" s="238"/>
      <c r="D277" s="219" t="s">
        <v>155</v>
      </c>
      <c r="E277" s="239" t="s">
        <v>19</v>
      </c>
      <c r="F277" s="240" t="s">
        <v>172</v>
      </c>
      <c r="G277" s="238"/>
      <c r="H277" s="241">
        <v>5.2000000000000002</v>
      </c>
      <c r="I277" s="242"/>
      <c r="J277" s="238"/>
      <c r="K277" s="238"/>
      <c r="L277" s="243"/>
      <c r="M277" s="244"/>
      <c r="N277" s="245"/>
      <c r="O277" s="245"/>
      <c r="P277" s="245"/>
      <c r="Q277" s="245"/>
      <c r="R277" s="245"/>
      <c r="S277" s="245"/>
      <c r="T277" s="246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7" t="s">
        <v>155</v>
      </c>
      <c r="AU277" s="247" t="s">
        <v>149</v>
      </c>
      <c r="AV277" s="14" t="s">
        <v>148</v>
      </c>
      <c r="AW277" s="14" t="s">
        <v>32</v>
      </c>
      <c r="AX277" s="14" t="s">
        <v>78</v>
      </c>
      <c r="AY277" s="247" t="s">
        <v>140</v>
      </c>
    </row>
    <row r="278" s="2" customFormat="1" ht="16.5" customHeight="1">
      <c r="A278" s="40"/>
      <c r="B278" s="41"/>
      <c r="C278" s="206" t="s">
        <v>413</v>
      </c>
      <c r="D278" s="206" t="s">
        <v>143</v>
      </c>
      <c r="E278" s="207" t="s">
        <v>414</v>
      </c>
      <c r="F278" s="208" t="s">
        <v>415</v>
      </c>
      <c r="G278" s="209" t="s">
        <v>209</v>
      </c>
      <c r="H278" s="210">
        <v>5.25</v>
      </c>
      <c r="I278" s="211"/>
      <c r="J278" s="212">
        <f>ROUND(I278*H278,2)</f>
        <v>0</v>
      </c>
      <c r="K278" s="208" t="s">
        <v>147</v>
      </c>
      <c r="L278" s="46"/>
      <c r="M278" s="213" t="s">
        <v>19</v>
      </c>
      <c r="N278" s="214" t="s">
        <v>42</v>
      </c>
      <c r="O278" s="86"/>
      <c r="P278" s="215">
        <f>O278*H278</f>
        <v>0</v>
      </c>
      <c r="Q278" s="215">
        <v>0.00076000000000000004</v>
      </c>
      <c r="R278" s="215">
        <f>Q278*H278</f>
        <v>0.0039900000000000005</v>
      </c>
      <c r="S278" s="215">
        <v>0</v>
      </c>
      <c r="T278" s="216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17" t="s">
        <v>284</v>
      </c>
      <c r="AT278" s="217" t="s">
        <v>143</v>
      </c>
      <c r="AU278" s="217" t="s">
        <v>149</v>
      </c>
      <c r="AY278" s="19" t="s">
        <v>140</v>
      </c>
      <c r="BE278" s="218">
        <f>IF(N278="základní",J278,0)</f>
        <v>0</v>
      </c>
      <c r="BF278" s="218">
        <f>IF(N278="snížená",J278,0)</f>
        <v>0</v>
      </c>
      <c r="BG278" s="218">
        <f>IF(N278="zákl. přenesená",J278,0)</f>
        <v>0</v>
      </c>
      <c r="BH278" s="218">
        <f>IF(N278="sníž. přenesená",J278,0)</f>
        <v>0</v>
      </c>
      <c r="BI278" s="218">
        <f>IF(N278="nulová",J278,0)</f>
        <v>0</v>
      </c>
      <c r="BJ278" s="19" t="s">
        <v>149</v>
      </c>
      <c r="BK278" s="218">
        <f>ROUND(I278*H278,2)</f>
        <v>0</v>
      </c>
      <c r="BL278" s="19" t="s">
        <v>284</v>
      </c>
      <c r="BM278" s="217" t="s">
        <v>1200</v>
      </c>
    </row>
    <row r="279" s="2" customFormat="1">
      <c r="A279" s="40"/>
      <c r="B279" s="41"/>
      <c r="C279" s="42"/>
      <c r="D279" s="219" t="s">
        <v>151</v>
      </c>
      <c r="E279" s="42"/>
      <c r="F279" s="220" t="s">
        <v>417</v>
      </c>
      <c r="G279" s="42"/>
      <c r="H279" s="42"/>
      <c r="I279" s="221"/>
      <c r="J279" s="42"/>
      <c r="K279" s="42"/>
      <c r="L279" s="46"/>
      <c r="M279" s="222"/>
      <c r="N279" s="223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151</v>
      </c>
      <c r="AU279" s="19" t="s">
        <v>149</v>
      </c>
    </row>
    <row r="280" s="2" customFormat="1">
      <c r="A280" s="40"/>
      <c r="B280" s="41"/>
      <c r="C280" s="42"/>
      <c r="D280" s="224" t="s">
        <v>153</v>
      </c>
      <c r="E280" s="42"/>
      <c r="F280" s="225" t="s">
        <v>418</v>
      </c>
      <c r="G280" s="42"/>
      <c r="H280" s="42"/>
      <c r="I280" s="221"/>
      <c r="J280" s="42"/>
      <c r="K280" s="42"/>
      <c r="L280" s="46"/>
      <c r="M280" s="222"/>
      <c r="N280" s="223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153</v>
      </c>
      <c r="AU280" s="19" t="s">
        <v>149</v>
      </c>
    </row>
    <row r="281" s="13" customFormat="1">
      <c r="A281" s="13"/>
      <c r="B281" s="226"/>
      <c r="C281" s="227"/>
      <c r="D281" s="219" t="s">
        <v>155</v>
      </c>
      <c r="E281" s="228" t="s">
        <v>19</v>
      </c>
      <c r="F281" s="229" t="s">
        <v>1201</v>
      </c>
      <c r="G281" s="227"/>
      <c r="H281" s="230">
        <v>5.25</v>
      </c>
      <c r="I281" s="231"/>
      <c r="J281" s="227"/>
      <c r="K281" s="227"/>
      <c r="L281" s="232"/>
      <c r="M281" s="233"/>
      <c r="N281" s="234"/>
      <c r="O281" s="234"/>
      <c r="P281" s="234"/>
      <c r="Q281" s="234"/>
      <c r="R281" s="234"/>
      <c r="S281" s="234"/>
      <c r="T281" s="235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6" t="s">
        <v>155</v>
      </c>
      <c r="AU281" s="236" t="s">
        <v>149</v>
      </c>
      <c r="AV281" s="13" t="s">
        <v>149</v>
      </c>
      <c r="AW281" s="13" t="s">
        <v>32</v>
      </c>
      <c r="AX281" s="13" t="s">
        <v>78</v>
      </c>
      <c r="AY281" s="236" t="s">
        <v>140</v>
      </c>
    </row>
    <row r="282" s="2" customFormat="1" ht="16.5" customHeight="1">
      <c r="A282" s="40"/>
      <c r="B282" s="41"/>
      <c r="C282" s="206" t="s">
        <v>420</v>
      </c>
      <c r="D282" s="206" t="s">
        <v>143</v>
      </c>
      <c r="E282" s="207" t="s">
        <v>421</v>
      </c>
      <c r="F282" s="208" t="s">
        <v>422</v>
      </c>
      <c r="G282" s="209" t="s">
        <v>209</v>
      </c>
      <c r="H282" s="210">
        <v>0.5</v>
      </c>
      <c r="I282" s="211"/>
      <c r="J282" s="212">
        <f>ROUND(I282*H282,2)</f>
        <v>0</v>
      </c>
      <c r="K282" s="208" t="s">
        <v>147</v>
      </c>
      <c r="L282" s="46"/>
      <c r="M282" s="213" t="s">
        <v>19</v>
      </c>
      <c r="N282" s="214" t="s">
        <v>42</v>
      </c>
      <c r="O282" s="86"/>
      <c r="P282" s="215">
        <f>O282*H282</f>
        <v>0</v>
      </c>
      <c r="Q282" s="215">
        <v>0.0015299999999999999</v>
      </c>
      <c r="R282" s="215">
        <f>Q282*H282</f>
        <v>0.00076499999999999995</v>
      </c>
      <c r="S282" s="215">
        <v>0</v>
      </c>
      <c r="T282" s="216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17" t="s">
        <v>284</v>
      </c>
      <c r="AT282" s="217" t="s">
        <v>143</v>
      </c>
      <c r="AU282" s="217" t="s">
        <v>149</v>
      </c>
      <c r="AY282" s="19" t="s">
        <v>140</v>
      </c>
      <c r="BE282" s="218">
        <f>IF(N282="základní",J282,0)</f>
        <v>0</v>
      </c>
      <c r="BF282" s="218">
        <f>IF(N282="snížená",J282,0)</f>
        <v>0</v>
      </c>
      <c r="BG282" s="218">
        <f>IF(N282="zákl. přenesená",J282,0)</f>
        <v>0</v>
      </c>
      <c r="BH282" s="218">
        <f>IF(N282="sníž. přenesená",J282,0)</f>
        <v>0</v>
      </c>
      <c r="BI282" s="218">
        <f>IF(N282="nulová",J282,0)</f>
        <v>0</v>
      </c>
      <c r="BJ282" s="19" t="s">
        <v>149</v>
      </c>
      <c r="BK282" s="218">
        <f>ROUND(I282*H282,2)</f>
        <v>0</v>
      </c>
      <c r="BL282" s="19" t="s">
        <v>284</v>
      </c>
      <c r="BM282" s="217" t="s">
        <v>1202</v>
      </c>
    </row>
    <row r="283" s="2" customFormat="1">
      <c r="A283" s="40"/>
      <c r="B283" s="41"/>
      <c r="C283" s="42"/>
      <c r="D283" s="219" t="s">
        <v>151</v>
      </c>
      <c r="E283" s="42"/>
      <c r="F283" s="220" t="s">
        <v>424</v>
      </c>
      <c r="G283" s="42"/>
      <c r="H283" s="42"/>
      <c r="I283" s="221"/>
      <c r="J283" s="42"/>
      <c r="K283" s="42"/>
      <c r="L283" s="46"/>
      <c r="M283" s="222"/>
      <c r="N283" s="223"/>
      <c r="O283" s="86"/>
      <c r="P283" s="86"/>
      <c r="Q283" s="86"/>
      <c r="R283" s="86"/>
      <c r="S283" s="86"/>
      <c r="T283" s="87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9" t="s">
        <v>151</v>
      </c>
      <c r="AU283" s="19" t="s">
        <v>149</v>
      </c>
    </row>
    <row r="284" s="2" customFormat="1">
      <c r="A284" s="40"/>
      <c r="B284" s="41"/>
      <c r="C284" s="42"/>
      <c r="D284" s="224" t="s">
        <v>153</v>
      </c>
      <c r="E284" s="42"/>
      <c r="F284" s="225" t="s">
        <v>425</v>
      </c>
      <c r="G284" s="42"/>
      <c r="H284" s="42"/>
      <c r="I284" s="221"/>
      <c r="J284" s="42"/>
      <c r="K284" s="42"/>
      <c r="L284" s="46"/>
      <c r="M284" s="222"/>
      <c r="N284" s="223"/>
      <c r="O284" s="86"/>
      <c r="P284" s="86"/>
      <c r="Q284" s="86"/>
      <c r="R284" s="86"/>
      <c r="S284" s="86"/>
      <c r="T284" s="87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T284" s="19" t="s">
        <v>153</v>
      </c>
      <c r="AU284" s="19" t="s">
        <v>149</v>
      </c>
    </row>
    <row r="285" s="13" customFormat="1">
      <c r="A285" s="13"/>
      <c r="B285" s="226"/>
      <c r="C285" s="227"/>
      <c r="D285" s="219" t="s">
        <v>155</v>
      </c>
      <c r="E285" s="228" t="s">
        <v>19</v>
      </c>
      <c r="F285" s="229" t="s">
        <v>1203</v>
      </c>
      <c r="G285" s="227"/>
      <c r="H285" s="230">
        <v>0.5</v>
      </c>
      <c r="I285" s="231"/>
      <c r="J285" s="227"/>
      <c r="K285" s="227"/>
      <c r="L285" s="232"/>
      <c r="M285" s="233"/>
      <c r="N285" s="234"/>
      <c r="O285" s="234"/>
      <c r="P285" s="234"/>
      <c r="Q285" s="234"/>
      <c r="R285" s="234"/>
      <c r="S285" s="234"/>
      <c r="T285" s="235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6" t="s">
        <v>155</v>
      </c>
      <c r="AU285" s="236" t="s">
        <v>149</v>
      </c>
      <c r="AV285" s="13" t="s">
        <v>149</v>
      </c>
      <c r="AW285" s="13" t="s">
        <v>32</v>
      </c>
      <c r="AX285" s="13" t="s">
        <v>78</v>
      </c>
      <c r="AY285" s="236" t="s">
        <v>140</v>
      </c>
    </row>
    <row r="286" s="2" customFormat="1" ht="16.5" customHeight="1">
      <c r="A286" s="40"/>
      <c r="B286" s="41"/>
      <c r="C286" s="206" t="s">
        <v>427</v>
      </c>
      <c r="D286" s="206" t="s">
        <v>143</v>
      </c>
      <c r="E286" s="207" t="s">
        <v>428</v>
      </c>
      <c r="F286" s="208" t="s">
        <v>429</v>
      </c>
      <c r="G286" s="209" t="s">
        <v>362</v>
      </c>
      <c r="H286" s="210">
        <v>2</v>
      </c>
      <c r="I286" s="211"/>
      <c r="J286" s="212">
        <f>ROUND(I286*H286,2)</f>
        <v>0</v>
      </c>
      <c r="K286" s="208" t="s">
        <v>147</v>
      </c>
      <c r="L286" s="46"/>
      <c r="M286" s="213" t="s">
        <v>19</v>
      </c>
      <c r="N286" s="214" t="s">
        <v>42</v>
      </c>
      <c r="O286" s="86"/>
      <c r="P286" s="215">
        <f>O286*H286</f>
        <v>0</v>
      </c>
      <c r="Q286" s="215">
        <v>0</v>
      </c>
      <c r="R286" s="215">
        <f>Q286*H286</f>
        <v>0</v>
      </c>
      <c r="S286" s="215">
        <v>0</v>
      </c>
      <c r="T286" s="216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17" t="s">
        <v>284</v>
      </c>
      <c r="AT286" s="217" t="s">
        <v>143</v>
      </c>
      <c r="AU286" s="217" t="s">
        <v>149</v>
      </c>
      <c r="AY286" s="19" t="s">
        <v>140</v>
      </c>
      <c r="BE286" s="218">
        <f>IF(N286="základní",J286,0)</f>
        <v>0</v>
      </c>
      <c r="BF286" s="218">
        <f>IF(N286="snížená",J286,0)</f>
        <v>0</v>
      </c>
      <c r="BG286" s="218">
        <f>IF(N286="zákl. přenesená",J286,0)</f>
        <v>0</v>
      </c>
      <c r="BH286" s="218">
        <f>IF(N286="sníž. přenesená",J286,0)</f>
        <v>0</v>
      </c>
      <c r="BI286" s="218">
        <f>IF(N286="nulová",J286,0)</f>
        <v>0</v>
      </c>
      <c r="BJ286" s="19" t="s">
        <v>149</v>
      </c>
      <c r="BK286" s="218">
        <f>ROUND(I286*H286,2)</f>
        <v>0</v>
      </c>
      <c r="BL286" s="19" t="s">
        <v>284</v>
      </c>
      <c r="BM286" s="217" t="s">
        <v>1204</v>
      </c>
    </row>
    <row r="287" s="2" customFormat="1">
      <c r="A287" s="40"/>
      <c r="B287" s="41"/>
      <c r="C287" s="42"/>
      <c r="D287" s="219" t="s">
        <v>151</v>
      </c>
      <c r="E287" s="42"/>
      <c r="F287" s="220" t="s">
        <v>431</v>
      </c>
      <c r="G287" s="42"/>
      <c r="H287" s="42"/>
      <c r="I287" s="221"/>
      <c r="J287" s="42"/>
      <c r="K287" s="42"/>
      <c r="L287" s="46"/>
      <c r="M287" s="222"/>
      <c r="N287" s="223"/>
      <c r="O287" s="86"/>
      <c r="P287" s="86"/>
      <c r="Q287" s="86"/>
      <c r="R287" s="86"/>
      <c r="S287" s="86"/>
      <c r="T287" s="87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9" t="s">
        <v>151</v>
      </c>
      <c r="AU287" s="19" t="s">
        <v>149</v>
      </c>
    </row>
    <row r="288" s="2" customFormat="1">
      <c r="A288" s="40"/>
      <c r="B288" s="41"/>
      <c r="C288" s="42"/>
      <c r="D288" s="224" t="s">
        <v>153</v>
      </c>
      <c r="E288" s="42"/>
      <c r="F288" s="225" t="s">
        <v>432</v>
      </c>
      <c r="G288" s="42"/>
      <c r="H288" s="42"/>
      <c r="I288" s="221"/>
      <c r="J288" s="42"/>
      <c r="K288" s="42"/>
      <c r="L288" s="46"/>
      <c r="M288" s="222"/>
      <c r="N288" s="223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153</v>
      </c>
      <c r="AU288" s="19" t="s">
        <v>149</v>
      </c>
    </row>
    <row r="289" s="2" customFormat="1" ht="16.5" customHeight="1">
      <c r="A289" s="40"/>
      <c r="B289" s="41"/>
      <c r="C289" s="206" t="s">
        <v>433</v>
      </c>
      <c r="D289" s="206" t="s">
        <v>143</v>
      </c>
      <c r="E289" s="207" t="s">
        <v>434</v>
      </c>
      <c r="F289" s="208" t="s">
        <v>435</v>
      </c>
      <c r="G289" s="209" t="s">
        <v>362</v>
      </c>
      <c r="H289" s="210">
        <v>2</v>
      </c>
      <c r="I289" s="211"/>
      <c r="J289" s="212">
        <f>ROUND(I289*H289,2)</f>
        <v>0</v>
      </c>
      <c r="K289" s="208" t="s">
        <v>147</v>
      </c>
      <c r="L289" s="46"/>
      <c r="M289" s="213" t="s">
        <v>19</v>
      </c>
      <c r="N289" s="214" t="s">
        <v>42</v>
      </c>
      <c r="O289" s="86"/>
      <c r="P289" s="215">
        <f>O289*H289</f>
        <v>0</v>
      </c>
      <c r="Q289" s="215">
        <v>0</v>
      </c>
      <c r="R289" s="215">
        <f>Q289*H289</f>
        <v>0</v>
      </c>
      <c r="S289" s="215">
        <v>0</v>
      </c>
      <c r="T289" s="216">
        <f>S289*H289</f>
        <v>0</v>
      </c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R289" s="217" t="s">
        <v>284</v>
      </c>
      <c r="AT289" s="217" t="s">
        <v>143</v>
      </c>
      <c r="AU289" s="217" t="s">
        <v>149</v>
      </c>
      <c r="AY289" s="19" t="s">
        <v>140</v>
      </c>
      <c r="BE289" s="218">
        <f>IF(N289="základní",J289,0)</f>
        <v>0</v>
      </c>
      <c r="BF289" s="218">
        <f>IF(N289="snížená",J289,0)</f>
        <v>0</v>
      </c>
      <c r="BG289" s="218">
        <f>IF(N289="zákl. přenesená",J289,0)</f>
        <v>0</v>
      </c>
      <c r="BH289" s="218">
        <f>IF(N289="sníž. přenesená",J289,0)</f>
        <v>0</v>
      </c>
      <c r="BI289" s="218">
        <f>IF(N289="nulová",J289,0)</f>
        <v>0</v>
      </c>
      <c r="BJ289" s="19" t="s">
        <v>149</v>
      </c>
      <c r="BK289" s="218">
        <f>ROUND(I289*H289,2)</f>
        <v>0</v>
      </c>
      <c r="BL289" s="19" t="s">
        <v>284</v>
      </c>
      <c r="BM289" s="217" t="s">
        <v>1205</v>
      </c>
    </row>
    <row r="290" s="2" customFormat="1">
      <c r="A290" s="40"/>
      <c r="B290" s="41"/>
      <c r="C290" s="42"/>
      <c r="D290" s="219" t="s">
        <v>151</v>
      </c>
      <c r="E290" s="42"/>
      <c r="F290" s="220" t="s">
        <v>437</v>
      </c>
      <c r="G290" s="42"/>
      <c r="H290" s="42"/>
      <c r="I290" s="221"/>
      <c r="J290" s="42"/>
      <c r="K290" s="42"/>
      <c r="L290" s="46"/>
      <c r="M290" s="222"/>
      <c r="N290" s="223"/>
      <c r="O290" s="86"/>
      <c r="P290" s="86"/>
      <c r="Q290" s="86"/>
      <c r="R290" s="86"/>
      <c r="S290" s="86"/>
      <c r="T290" s="87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T290" s="19" t="s">
        <v>151</v>
      </c>
      <c r="AU290" s="19" t="s">
        <v>149</v>
      </c>
    </row>
    <row r="291" s="2" customFormat="1">
      <c r="A291" s="40"/>
      <c r="B291" s="41"/>
      <c r="C291" s="42"/>
      <c r="D291" s="224" t="s">
        <v>153</v>
      </c>
      <c r="E291" s="42"/>
      <c r="F291" s="225" t="s">
        <v>438</v>
      </c>
      <c r="G291" s="42"/>
      <c r="H291" s="42"/>
      <c r="I291" s="221"/>
      <c r="J291" s="42"/>
      <c r="K291" s="42"/>
      <c r="L291" s="46"/>
      <c r="M291" s="222"/>
      <c r="N291" s="223"/>
      <c r="O291" s="86"/>
      <c r="P291" s="86"/>
      <c r="Q291" s="86"/>
      <c r="R291" s="86"/>
      <c r="S291" s="86"/>
      <c r="T291" s="87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9" t="s">
        <v>153</v>
      </c>
      <c r="AU291" s="19" t="s">
        <v>149</v>
      </c>
    </row>
    <row r="292" s="2" customFormat="1" ht="16.5" customHeight="1">
      <c r="A292" s="40"/>
      <c r="B292" s="41"/>
      <c r="C292" s="206" t="s">
        <v>439</v>
      </c>
      <c r="D292" s="206" t="s">
        <v>143</v>
      </c>
      <c r="E292" s="207" t="s">
        <v>440</v>
      </c>
      <c r="F292" s="208" t="s">
        <v>441</v>
      </c>
      <c r="G292" s="209" t="s">
        <v>362</v>
      </c>
      <c r="H292" s="210">
        <v>1</v>
      </c>
      <c r="I292" s="211"/>
      <c r="J292" s="212">
        <f>ROUND(I292*H292,2)</f>
        <v>0</v>
      </c>
      <c r="K292" s="208" t="s">
        <v>147</v>
      </c>
      <c r="L292" s="46"/>
      <c r="M292" s="213" t="s">
        <v>19</v>
      </c>
      <c r="N292" s="214" t="s">
        <v>42</v>
      </c>
      <c r="O292" s="86"/>
      <c r="P292" s="215">
        <f>O292*H292</f>
        <v>0</v>
      </c>
      <c r="Q292" s="215">
        <v>0</v>
      </c>
      <c r="R292" s="215">
        <f>Q292*H292</f>
        <v>0</v>
      </c>
      <c r="S292" s="215">
        <v>0</v>
      </c>
      <c r="T292" s="216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17" t="s">
        <v>284</v>
      </c>
      <c r="AT292" s="217" t="s">
        <v>143</v>
      </c>
      <c r="AU292" s="217" t="s">
        <v>149</v>
      </c>
      <c r="AY292" s="19" t="s">
        <v>140</v>
      </c>
      <c r="BE292" s="218">
        <f>IF(N292="základní",J292,0)</f>
        <v>0</v>
      </c>
      <c r="BF292" s="218">
        <f>IF(N292="snížená",J292,0)</f>
        <v>0</v>
      </c>
      <c r="BG292" s="218">
        <f>IF(N292="zákl. přenesená",J292,0)</f>
        <v>0</v>
      </c>
      <c r="BH292" s="218">
        <f>IF(N292="sníž. přenesená",J292,0)</f>
        <v>0</v>
      </c>
      <c r="BI292" s="218">
        <f>IF(N292="nulová",J292,0)</f>
        <v>0</v>
      </c>
      <c r="BJ292" s="19" t="s">
        <v>149</v>
      </c>
      <c r="BK292" s="218">
        <f>ROUND(I292*H292,2)</f>
        <v>0</v>
      </c>
      <c r="BL292" s="19" t="s">
        <v>284</v>
      </c>
      <c r="BM292" s="217" t="s">
        <v>1206</v>
      </c>
    </row>
    <row r="293" s="2" customFormat="1">
      <c r="A293" s="40"/>
      <c r="B293" s="41"/>
      <c r="C293" s="42"/>
      <c r="D293" s="219" t="s">
        <v>151</v>
      </c>
      <c r="E293" s="42"/>
      <c r="F293" s="220" t="s">
        <v>443</v>
      </c>
      <c r="G293" s="42"/>
      <c r="H293" s="42"/>
      <c r="I293" s="221"/>
      <c r="J293" s="42"/>
      <c r="K293" s="42"/>
      <c r="L293" s="46"/>
      <c r="M293" s="222"/>
      <c r="N293" s="223"/>
      <c r="O293" s="86"/>
      <c r="P293" s="86"/>
      <c r="Q293" s="86"/>
      <c r="R293" s="86"/>
      <c r="S293" s="86"/>
      <c r="T293" s="87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9" t="s">
        <v>151</v>
      </c>
      <c r="AU293" s="19" t="s">
        <v>149</v>
      </c>
    </row>
    <row r="294" s="2" customFormat="1">
      <c r="A294" s="40"/>
      <c r="B294" s="41"/>
      <c r="C294" s="42"/>
      <c r="D294" s="224" t="s">
        <v>153</v>
      </c>
      <c r="E294" s="42"/>
      <c r="F294" s="225" t="s">
        <v>444</v>
      </c>
      <c r="G294" s="42"/>
      <c r="H294" s="42"/>
      <c r="I294" s="221"/>
      <c r="J294" s="42"/>
      <c r="K294" s="42"/>
      <c r="L294" s="46"/>
      <c r="M294" s="222"/>
      <c r="N294" s="223"/>
      <c r="O294" s="86"/>
      <c r="P294" s="86"/>
      <c r="Q294" s="86"/>
      <c r="R294" s="86"/>
      <c r="S294" s="86"/>
      <c r="T294" s="87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T294" s="19" t="s">
        <v>153</v>
      </c>
      <c r="AU294" s="19" t="s">
        <v>149</v>
      </c>
    </row>
    <row r="295" s="2" customFormat="1" ht="16.5" customHeight="1">
      <c r="A295" s="40"/>
      <c r="B295" s="41"/>
      <c r="C295" s="206" t="s">
        <v>445</v>
      </c>
      <c r="D295" s="206" t="s">
        <v>143</v>
      </c>
      <c r="E295" s="207" t="s">
        <v>446</v>
      </c>
      <c r="F295" s="208" t="s">
        <v>447</v>
      </c>
      <c r="G295" s="209" t="s">
        <v>362</v>
      </c>
      <c r="H295" s="210">
        <v>3</v>
      </c>
      <c r="I295" s="211"/>
      <c r="J295" s="212">
        <f>ROUND(I295*H295,2)</f>
        <v>0</v>
      </c>
      <c r="K295" s="208" t="s">
        <v>147</v>
      </c>
      <c r="L295" s="46"/>
      <c r="M295" s="213" t="s">
        <v>19</v>
      </c>
      <c r="N295" s="214" t="s">
        <v>42</v>
      </c>
      <c r="O295" s="86"/>
      <c r="P295" s="215">
        <f>O295*H295</f>
        <v>0</v>
      </c>
      <c r="Q295" s="215">
        <v>0</v>
      </c>
      <c r="R295" s="215">
        <f>Q295*H295</f>
        <v>0</v>
      </c>
      <c r="S295" s="215">
        <v>0.0030999999999999999</v>
      </c>
      <c r="T295" s="216">
        <f>S295*H295</f>
        <v>0.0092999999999999992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17" t="s">
        <v>284</v>
      </c>
      <c r="AT295" s="217" t="s">
        <v>143</v>
      </c>
      <c r="AU295" s="217" t="s">
        <v>149</v>
      </c>
      <c r="AY295" s="19" t="s">
        <v>140</v>
      </c>
      <c r="BE295" s="218">
        <f>IF(N295="základní",J295,0)</f>
        <v>0</v>
      </c>
      <c r="BF295" s="218">
        <f>IF(N295="snížená",J295,0)</f>
        <v>0</v>
      </c>
      <c r="BG295" s="218">
        <f>IF(N295="zákl. přenesená",J295,0)</f>
        <v>0</v>
      </c>
      <c r="BH295" s="218">
        <f>IF(N295="sníž. přenesená",J295,0)</f>
        <v>0</v>
      </c>
      <c r="BI295" s="218">
        <f>IF(N295="nulová",J295,0)</f>
        <v>0</v>
      </c>
      <c r="BJ295" s="19" t="s">
        <v>149</v>
      </c>
      <c r="BK295" s="218">
        <f>ROUND(I295*H295,2)</f>
        <v>0</v>
      </c>
      <c r="BL295" s="19" t="s">
        <v>284</v>
      </c>
      <c r="BM295" s="217" t="s">
        <v>1207</v>
      </c>
    </row>
    <row r="296" s="2" customFormat="1">
      <c r="A296" s="40"/>
      <c r="B296" s="41"/>
      <c r="C296" s="42"/>
      <c r="D296" s="219" t="s">
        <v>151</v>
      </c>
      <c r="E296" s="42"/>
      <c r="F296" s="220" t="s">
        <v>449</v>
      </c>
      <c r="G296" s="42"/>
      <c r="H296" s="42"/>
      <c r="I296" s="221"/>
      <c r="J296" s="42"/>
      <c r="K296" s="42"/>
      <c r="L296" s="46"/>
      <c r="M296" s="222"/>
      <c r="N296" s="223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9" t="s">
        <v>151</v>
      </c>
      <c r="AU296" s="19" t="s">
        <v>149</v>
      </c>
    </row>
    <row r="297" s="2" customFormat="1">
      <c r="A297" s="40"/>
      <c r="B297" s="41"/>
      <c r="C297" s="42"/>
      <c r="D297" s="224" t="s">
        <v>153</v>
      </c>
      <c r="E297" s="42"/>
      <c r="F297" s="225" t="s">
        <v>450</v>
      </c>
      <c r="G297" s="42"/>
      <c r="H297" s="42"/>
      <c r="I297" s="221"/>
      <c r="J297" s="42"/>
      <c r="K297" s="42"/>
      <c r="L297" s="46"/>
      <c r="M297" s="222"/>
      <c r="N297" s="223"/>
      <c r="O297" s="86"/>
      <c r="P297" s="86"/>
      <c r="Q297" s="86"/>
      <c r="R297" s="86"/>
      <c r="S297" s="86"/>
      <c r="T297" s="87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T297" s="19" t="s">
        <v>153</v>
      </c>
      <c r="AU297" s="19" t="s">
        <v>149</v>
      </c>
    </row>
    <row r="298" s="13" customFormat="1">
      <c r="A298" s="13"/>
      <c r="B298" s="226"/>
      <c r="C298" s="227"/>
      <c r="D298" s="219" t="s">
        <v>155</v>
      </c>
      <c r="E298" s="228" t="s">
        <v>19</v>
      </c>
      <c r="F298" s="229" t="s">
        <v>451</v>
      </c>
      <c r="G298" s="227"/>
      <c r="H298" s="230">
        <v>3</v>
      </c>
      <c r="I298" s="231"/>
      <c r="J298" s="227"/>
      <c r="K298" s="227"/>
      <c r="L298" s="232"/>
      <c r="M298" s="233"/>
      <c r="N298" s="234"/>
      <c r="O298" s="234"/>
      <c r="P298" s="234"/>
      <c r="Q298" s="234"/>
      <c r="R298" s="234"/>
      <c r="S298" s="234"/>
      <c r="T298" s="235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6" t="s">
        <v>155</v>
      </c>
      <c r="AU298" s="236" t="s">
        <v>149</v>
      </c>
      <c r="AV298" s="13" t="s">
        <v>149</v>
      </c>
      <c r="AW298" s="13" t="s">
        <v>32</v>
      </c>
      <c r="AX298" s="13" t="s">
        <v>78</v>
      </c>
      <c r="AY298" s="236" t="s">
        <v>140</v>
      </c>
    </row>
    <row r="299" s="2" customFormat="1" ht="16.5" customHeight="1">
      <c r="A299" s="40"/>
      <c r="B299" s="41"/>
      <c r="C299" s="206" t="s">
        <v>452</v>
      </c>
      <c r="D299" s="206" t="s">
        <v>143</v>
      </c>
      <c r="E299" s="207" t="s">
        <v>453</v>
      </c>
      <c r="F299" s="208" t="s">
        <v>454</v>
      </c>
      <c r="G299" s="209" t="s">
        <v>362</v>
      </c>
      <c r="H299" s="210">
        <v>2</v>
      </c>
      <c r="I299" s="211"/>
      <c r="J299" s="212">
        <f>ROUND(I299*H299,2)</f>
        <v>0</v>
      </c>
      <c r="K299" s="208" t="s">
        <v>147</v>
      </c>
      <c r="L299" s="46"/>
      <c r="M299" s="213" t="s">
        <v>19</v>
      </c>
      <c r="N299" s="214" t="s">
        <v>42</v>
      </c>
      <c r="O299" s="86"/>
      <c r="P299" s="215">
        <f>O299*H299</f>
        <v>0</v>
      </c>
      <c r="Q299" s="215">
        <v>6.0000000000000002E-05</v>
      </c>
      <c r="R299" s="215">
        <f>Q299*H299</f>
        <v>0.00012</v>
      </c>
      <c r="S299" s="215">
        <v>0</v>
      </c>
      <c r="T299" s="216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17" t="s">
        <v>284</v>
      </c>
      <c r="AT299" s="217" t="s">
        <v>143</v>
      </c>
      <c r="AU299" s="217" t="s">
        <v>149</v>
      </c>
      <c r="AY299" s="19" t="s">
        <v>140</v>
      </c>
      <c r="BE299" s="218">
        <f>IF(N299="základní",J299,0)</f>
        <v>0</v>
      </c>
      <c r="BF299" s="218">
        <f>IF(N299="snížená",J299,0)</f>
        <v>0</v>
      </c>
      <c r="BG299" s="218">
        <f>IF(N299="zákl. přenesená",J299,0)</f>
        <v>0</v>
      </c>
      <c r="BH299" s="218">
        <f>IF(N299="sníž. přenesená",J299,0)</f>
        <v>0</v>
      </c>
      <c r="BI299" s="218">
        <f>IF(N299="nulová",J299,0)</f>
        <v>0</v>
      </c>
      <c r="BJ299" s="19" t="s">
        <v>149</v>
      </c>
      <c r="BK299" s="218">
        <f>ROUND(I299*H299,2)</f>
        <v>0</v>
      </c>
      <c r="BL299" s="19" t="s">
        <v>284</v>
      </c>
      <c r="BM299" s="217" t="s">
        <v>1208</v>
      </c>
    </row>
    <row r="300" s="2" customFormat="1">
      <c r="A300" s="40"/>
      <c r="B300" s="41"/>
      <c r="C300" s="42"/>
      <c r="D300" s="219" t="s">
        <v>151</v>
      </c>
      <c r="E300" s="42"/>
      <c r="F300" s="220" t="s">
        <v>456</v>
      </c>
      <c r="G300" s="42"/>
      <c r="H300" s="42"/>
      <c r="I300" s="221"/>
      <c r="J300" s="42"/>
      <c r="K300" s="42"/>
      <c r="L300" s="46"/>
      <c r="M300" s="222"/>
      <c r="N300" s="223"/>
      <c r="O300" s="86"/>
      <c r="P300" s="86"/>
      <c r="Q300" s="86"/>
      <c r="R300" s="86"/>
      <c r="S300" s="86"/>
      <c r="T300" s="87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T300" s="19" t="s">
        <v>151</v>
      </c>
      <c r="AU300" s="19" t="s">
        <v>149</v>
      </c>
    </row>
    <row r="301" s="2" customFormat="1">
      <c r="A301" s="40"/>
      <c r="B301" s="41"/>
      <c r="C301" s="42"/>
      <c r="D301" s="224" t="s">
        <v>153</v>
      </c>
      <c r="E301" s="42"/>
      <c r="F301" s="225" t="s">
        <v>457</v>
      </c>
      <c r="G301" s="42"/>
      <c r="H301" s="42"/>
      <c r="I301" s="221"/>
      <c r="J301" s="42"/>
      <c r="K301" s="42"/>
      <c r="L301" s="46"/>
      <c r="M301" s="222"/>
      <c r="N301" s="223"/>
      <c r="O301" s="86"/>
      <c r="P301" s="86"/>
      <c r="Q301" s="86"/>
      <c r="R301" s="86"/>
      <c r="S301" s="86"/>
      <c r="T301" s="87"/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T301" s="19" t="s">
        <v>153</v>
      </c>
      <c r="AU301" s="19" t="s">
        <v>149</v>
      </c>
    </row>
    <row r="302" s="2" customFormat="1" ht="16.5" customHeight="1">
      <c r="A302" s="40"/>
      <c r="B302" s="41"/>
      <c r="C302" s="248" t="s">
        <v>458</v>
      </c>
      <c r="D302" s="248" t="s">
        <v>215</v>
      </c>
      <c r="E302" s="249" t="s">
        <v>459</v>
      </c>
      <c r="F302" s="250" t="s">
        <v>460</v>
      </c>
      <c r="G302" s="251" t="s">
        <v>362</v>
      </c>
      <c r="H302" s="252">
        <v>2</v>
      </c>
      <c r="I302" s="253"/>
      <c r="J302" s="254">
        <f>ROUND(I302*H302,2)</f>
        <v>0</v>
      </c>
      <c r="K302" s="250" t="s">
        <v>147</v>
      </c>
      <c r="L302" s="255"/>
      <c r="M302" s="256" t="s">
        <v>19</v>
      </c>
      <c r="N302" s="257" t="s">
        <v>42</v>
      </c>
      <c r="O302" s="86"/>
      <c r="P302" s="215">
        <f>O302*H302</f>
        <v>0</v>
      </c>
      <c r="Q302" s="215">
        <v>0.00044000000000000002</v>
      </c>
      <c r="R302" s="215">
        <f>Q302*H302</f>
        <v>0.00088000000000000003</v>
      </c>
      <c r="S302" s="215">
        <v>0</v>
      </c>
      <c r="T302" s="216">
        <f>S302*H302</f>
        <v>0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17" t="s">
        <v>354</v>
      </c>
      <c r="AT302" s="217" t="s">
        <v>215</v>
      </c>
      <c r="AU302" s="217" t="s">
        <v>149</v>
      </c>
      <c r="AY302" s="19" t="s">
        <v>140</v>
      </c>
      <c r="BE302" s="218">
        <f>IF(N302="základní",J302,0)</f>
        <v>0</v>
      </c>
      <c r="BF302" s="218">
        <f>IF(N302="snížená",J302,0)</f>
        <v>0</v>
      </c>
      <c r="BG302" s="218">
        <f>IF(N302="zákl. přenesená",J302,0)</f>
        <v>0</v>
      </c>
      <c r="BH302" s="218">
        <f>IF(N302="sníž. přenesená",J302,0)</f>
        <v>0</v>
      </c>
      <c r="BI302" s="218">
        <f>IF(N302="nulová",J302,0)</f>
        <v>0</v>
      </c>
      <c r="BJ302" s="19" t="s">
        <v>149</v>
      </c>
      <c r="BK302" s="218">
        <f>ROUND(I302*H302,2)</f>
        <v>0</v>
      </c>
      <c r="BL302" s="19" t="s">
        <v>284</v>
      </c>
      <c r="BM302" s="217" t="s">
        <v>1209</v>
      </c>
    </row>
    <row r="303" s="2" customFormat="1">
      <c r="A303" s="40"/>
      <c r="B303" s="41"/>
      <c r="C303" s="42"/>
      <c r="D303" s="219" t="s">
        <v>151</v>
      </c>
      <c r="E303" s="42"/>
      <c r="F303" s="220" t="s">
        <v>460</v>
      </c>
      <c r="G303" s="42"/>
      <c r="H303" s="42"/>
      <c r="I303" s="221"/>
      <c r="J303" s="42"/>
      <c r="K303" s="42"/>
      <c r="L303" s="46"/>
      <c r="M303" s="222"/>
      <c r="N303" s="223"/>
      <c r="O303" s="86"/>
      <c r="P303" s="86"/>
      <c r="Q303" s="86"/>
      <c r="R303" s="86"/>
      <c r="S303" s="86"/>
      <c r="T303" s="87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T303" s="19" t="s">
        <v>151</v>
      </c>
      <c r="AU303" s="19" t="s">
        <v>149</v>
      </c>
    </row>
    <row r="304" s="2" customFormat="1" ht="16.5" customHeight="1">
      <c r="A304" s="40"/>
      <c r="B304" s="41"/>
      <c r="C304" s="206" t="s">
        <v>462</v>
      </c>
      <c r="D304" s="206" t="s">
        <v>143</v>
      </c>
      <c r="E304" s="207" t="s">
        <v>463</v>
      </c>
      <c r="F304" s="208" t="s">
        <v>464</v>
      </c>
      <c r="G304" s="209" t="s">
        <v>362</v>
      </c>
      <c r="H304" s="210">
        <v>2</v>
      </c>
      <c r="I304" s="211"/>
      <c r="J304" s="212">
        <f>ROUND(I304*H304,2)</f>
        <v>0</v>
      </c>
      <c r="K304" s="208" t="s">
        <v>147</v>
      </c>
      <c r="L304" s="46"/>
      <c r="M304" s="213" t="s">
        <v>19</v>
      </c>
      <c r="N304" s="214" t="s">
        <v>42</v>
      </c>
      <c r="O304" s="86"/>
      <c r="P304" s="215">
        <f>O304*H304</f>
        <v>0</v>
      </c>
      <c r="Q304" s="215">
        <v>0</v>
      </c>
      <c r="R304" s="215">
        <f>Q304*H304</f>
        <v>0</v>
      </c>
      <c r="S304" s="215">
        <v>0</v>
      </c>
      <c r="T304" s="216">
        <f>S304*H304</f>
        <v>0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17" t="s">
        <v>284</v>
      </c>
      <c r="AT304" s="217" t="s">
        <v>143</v>
      </c>
      <c r="AU304" s="217" t="s">
        <v>149</v>
      </c>
      <c r="AY304" s="19" t="s">
        <v>140</v>
      </c>
      <c r="BE304" s="218">
        <f>IF(N304="základní",J304,0)</f>
        <v>0</v>
      </c>
      <c r="BF304" s="218">
        <f>IF(N304="snížená",J304,0)</f>
        <v>0</v>
      </c>
      <c r="BG304" s="218">
        <f>IF(N304="zákl. přenesená",J304,0)</f>
        <v>0</v>
      </c>
      <c r="BH304" s="218">
        <f>IF(N304="sníž. přenesená",J304,0)</f>
        <v>0</v>
      </c>
      <c r="BI304" s="218">
        <f>IF(N304="nulová",J304,0)</f>
        <v>0</v>
      </c>
      <c r="BJ304" s="19" t="s">
        <v>149</v>
      </c>
      <c r="BK304" s="218">
        <f>ROUND(I304*H304,2)</f>
        <v>0</v>
      </c>
      <c r="BL304" s="19" t="s">
        <v>284</v>
      </c>
      <c r="BM304" s="217" t="s">
        <v>1210</v>
      </c>
    </row>
    <row r="305" s="2" customFormat="1">
      <c r="A305" s="40"/>
      <c r="B305" s="41"/>
      <c r="C305" s="42"/>
      <c r="D305" s="219" t="s">
        <v>151</v>
      </c>
      <c r="E305" s="42"/>
      <c r="F305" s="220" t="s">
        <v>466</v>
      </c>
      <c r="G305" s="42"/>
      <c r="H305" s="42"/>
      <c r="I305" s="221"/>
      <c r="J305" s="42"/>
      <c r="K305" s="42"/>
      <c r="L305" s="46"/>
      <c r="M305" s="222"/>
      <c r="N305" s="223"/>
      <c r="O305" s="86"/>
      <c r="P305" s="86"/>
      <c r="Q305" s="86"/>
      <c r="R305" s="86"/>
      <c r="S305" s="86"/>
      <c r="T305" s="87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T305" s="19" t="s">
        <v>151</v>
      </c>
      <c r="AU305" s="19" t="s">
        <v>149</v>
      </c>
    </row>
    <row r="306" s="2" customFormat="1">
      <c r="A306" s="40"/>
      <c r="B306" s="41"/>
      <c r="C306" s="42"/>
      <c r="D306" s="224" t="s">
        <v>153</v>
      </c>
      <c r="E306" s="42"/>
      <c r="F306" s="225" t="s">
        <v>467</v>
      </c>
      <c r="G306" s="42"/>
      <c r="H306" s="42"/>
      <c r="I306" s="221"/>
      <c r="J306" s="42"/>
      <c r="K306" s="42"/>
      <c r="L306" s="46"/>
      <c r="M306" s="222"/>
      <c r="N306" s="223"/>
      <c r="O306" s="86"/>
      <c r="P306" s="86"/>
      <c r="Q306" s="86"/>
      <c r="R306" s="86"/>
      <c r="S306" s="86"/>
      <c r="T306" s="87"/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T306" s="19" t="s">
        <v>153</v>
      </c>
      <c r="AU306" s="19" t="s">
        <v>149</v>
      </c>
    </row>
    <row r="307" s="2" customFormat="1" ht="16.5" customHeight="1">
      <c r="A307" s="40"/>
      <c r="B307" s="41"/>
      <c r="C307" s="206" t="s">
        <v>468</v>
      </c>
      <c r="D307" s="206" t="s">
        <v>143</v>
      </c>
      <c r="E307" s="207" t="s">
        <v>469</v>
      </c>
      <c r="F307" s="208" t="s">
        <v>470</v>
      </c>
      <c r="G307" s="209" t="s">
        <v>308</v>
      </c>
      <c r="H307" s="210">
        <v>0.032000000000000001</v>
      </c>
      <c r="I307" s="211"/>
      <c r="J307" s="212">
        <f>ROUND(I307*H307,2)</f>
        <v>0</v>
      </c>
      <c r="K307" s="208" t="s">
        <v>147</v>
      </c>
      <c r="L307" s="46"/>
      <c r="M307" s="213" t="s">
        <v>19</v>
      </c>
      <c r="N307" s="214" t="s">
        <v>42</v>
      </c>
      <c r="O307" s="86"/>
      <c r="P307" s="215">
        <f>O307*H307</f>
        <v>0</v>
      </c>
      <c r="Q307" s="215">
        <v>0</v>
      </c>
      <c r="R307" s="215">
        <f>Q307*H307</f>
        <v>0</v>
      </c>
      <c r="S307" s="215">
        <v>0</v>
      </c>
      <c r="T307" s="216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17" t="s">
        <v>284</v>
      </c>
      <c r="AT307" s="217" t="s">
        <v>143</v>
      </c>
      <c r="AU307" s="217" t="s">
        <v>149</v>
      </c>
      <c r="AY307" s="19" t="s">
        <v>140</v>
      </c>
      <c r="BE307" s="218">
        <f>IF(N307="základní",J307,0)</f>
        <v>0</v>
      </c>
      <c r="BF307" s="218">
        <f>IF(N307="snížená",J307,0)</f>
        <v>0</v>
      </c>
      <c r="BG307" s="218">
        <f>IF(N307="zákl. přenesená",J307,0)</f>
        <v>0</v>
      </c>
      <c r="BH307" s="218">
        <f>IF(N307="sníž. přenesená",J307,0)</f>
        <v>0</v>
      </c>
      <c r="BI307" s="218">
        <f>IF(N307="nulová",J307,0)</f>
        <v>0</v>
      </c>
      <c r="BJ307" s="19" t="s">
        <v>149</v>
      </c>
      <c r="BK307" s="218">
        <f>ROUND(I307*H307,2)</f>
        <v>0</v>
      </c>
      <c r="BL307" s="19" t="s">
        <v>284</v>
      </c>
      <c r="BM307" s="217" t="s">
        <v>1211</v>
      </c>
    </row>
    <row r="308" s="2" customFormat="1">
      <c r="A308" s="40"/>
      <c r="B308" s="41"/>
      <c r="C308" s="42"/>
      <c r="D308" s="219" t="s">
        <v>151</v>
      </c>
      <c r="E308" s="42"/>
      <c r="F308" s="220" t="s">
        <v>472</v>
      </c>
      <c r="G308" s="42"/>
      <c r="H308" s="42"/>
      <c r="I308" s="221"/>
      <c r="J308" s="42"/>
      <c r="K308" s="42"/>
      <c r="L308" s="46"/>
      <c r="M308" s="222"/>
      <c r="N308" s="223"/>
      <c r="O308" s="86"/>
      <c r="P308" s="86"/>
      <c r="Q308" s="86"/>
      <c r="R308" s="86"/>
      <c r="S308" s="86"/>
      <c r="T308" s="87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9" t="s">
        <v>151</v>
      </c>
      <c r="AU308" s="19" t="s">
        <v>149</v>
      </c>
    </row>
    <row r="309" s="2" customFormat="1">
      <c r="A309" s="40"/>
      <c r="B309" s="41"/>
      <c r="C309" s="42"/>
      <c r="D309" s="224" t="s">
        <v>153</v>
      </c>
      <c r="E309" s="42"/>
      <c r="F309" s="225" t="s">
        <v>473</v>
      </c>
      <c r="G309" s="42"/>
      <c r="H309" s="42"/>
      <c r="I309" s="221"/>
      <c r="J309" s="42"/>
      <c r="K309" s="42"/>
      <c r="L309" s="46"/>
      <c r="M309" s="222"/>
      <c r="N309" s="223"/>
      <c r="O309" s="86"/>
      <c r="P309" s="86"/>
      <c r="Q309" s="86"/>
      <c r="R309" s="86"/>
      <c r="S309" s="86"/>
      <c r="T309" s="87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T309" s="19" t="s">
        <v>153</v>
      </c>
      <c r="AU309" s="19" t="s">
        <v>149</v>
      </c>
    </row>
    <row r="310" s="12" customFormat="1" ht="22.8" customHeight="1">
      <c r="A310" s="12"/>
      <c r="B310" s="190"/>
      <c r="C310" s="191"/>
      <c r="D310" s="192" t="s">
        <v>69</v>
      </c>
      <c r="E310" s="204" t="s">
        <v>474</v>
      </c>
      <c r="F310" s="204" t="s">
        <v>475</v>
      </c>
      <c r="G310" s="191"/>
      <c r="H310" s="191"/>
      <c r="I310" s="194"/>
      <c r="J310" s="205">
        <f>BK310</f>
        <v>0</v>
      </c>
      <c r="K310" s="191"/>
      <c r="L310" s="196"/>
      <c r="M310" s="197"/>
      <c r="N310" s="198"/>
      <c r="O310" s="198"/>
      <c r="P310" s="199">
        <f>SUM(P311:P356)</f>
        <v>0</v>
      </c>
      <c r="Q310" s="198"/>
      <c r="R310" s="199">
        <f>SUM(R311:R356)</f>
        <v>0.0286</v>
      </c>
      <c r="S310" s="198"/>
      <c r="T310" s="200">
        <f>SUM(T311:T356)</f>
        <v>0.10605999999999999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01" t="s">
        <v>149</v>
      </c>
      <c r="AT310" s="202" t="s">
        <v>69</v>
      </c>
      <c r="AU310" s="202" t="s">
        <v>78</v>
      </c>
      <c r="AY310" s="201" t="s">
        <v>140</v>
      </c>
      <c r="BK310" s="203">
        <f>SUM(BK311:BK356)</f>
        <v>0</v>
      </c>
    </row>
    <row r="311" s="2" customFormat="1" ht="16.5" customHeight="1">
      <c r="A311" s="40"/>
      <c r="B311" s="41"/>
      <c r="C311" s="206" t="s">
        <v>476</v>
      </c>
      <c r="D311" s="206" t="s">
        <v>143</v>
      </c>
      <c r="E311" s="207" t="s">
        <v>477</v>
      </c>
      <c r="F311" s="208" t="s">
        <v>478</v>
      </c>
      <c r="G311" s="209" t="s">
        <v>209</v>
      </c>
      <c r="H311" s="210">
        <v>18.5</v>
      </c>
      <c r="I311" s="211"/>
      <c r="J311" s="212">
        <f>ROUND(I311*H311,2)</f>
        <v>0</v>
      </c>
      <c r="K311" s="208" t="s">
        <v>147</v>
      </c>
      <c r="L311" s="46"/>
      <c r="M311" s="213" t="s">
        <v>19</v>
      </c>
      <c r="N311" s="214" t="s">
        <v>42</v>
      </c>
      <c r="O311" s="86"/>
      <c r="P311" s="215">
        <f>O311*H311</f>
        <v>0</v>
      </c>
      <c r="Q311" s="215">
        <v>0</v>
      </c>
      <c r="R311" s="215">
        <f>Q311*H311</f>
        <v>0</v>
      </c>
      <c r="S311" s="215">
        <v>0.0021299999999999999</v>
      </c>
      <c r="T311" s="216">
        <f>S311*H311</f>
        <v>0.039404999999999996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17" t="s">
        <v>284</v>
      </c>
      <c r="AT311" s="217" t="s">
        <v>143</v>
      </c>
      <c r="AU311" s="217" t="s">
        <v>149</v>
      </c>
      <c r="AY311" s="19" t="s">
        <v>140</v>
      </c>
      <c r="BE311" s="218">
        <f>IF(N311="základní",J311,0)</f>
        <v>0</v>
      </c>
      <c r="BF311" s="218">
        <f>IF(N311="snížená",J311,0)</f>
        <v>0</v>
      </c>
      <c r="BG311" s="218">
        <f>IF(N311="zákl. přenesená",J311,0)</f>
        <v>0</v>
      </c>
      <c r="BH311" s="218">
        <f>IF(N311="sníž. přenesená",J311,0)</f>
        <v>0</v>
      </c>
      <c r="BI311" s="218">
        <f>IF(N311="nulová",J311,0)</f>
        <v>0</v>
      </c>
      <c r="BJ311" s="19" t="s">
        <v>149</v>
      </c>
      <c r="BK311" s="218">
        <f>ROUND(I311*H311,2)</f>
        <v>0</v>
      </c>
      <c r="BL311" s="19" t="s">
        <v>284</v>
      </c>
      <c r="BM311" s="217" t="s">
        <v>1212</v>
      </c>
    </row>
    <row r="312" s="2" customFormat="1">
      <c r="A312" s="40"/>
      <c r="B312" s="41"/>
      <c r="C312" s="42"/>
      <c r="D312" s="219" t="s">
        <v>151</v>
      </c>
      <c r="E312" s="42"/>
      <c r="F312" s="220" t="s">
        <v>480</v>
      </c>
      <c r="G312" s="42"/>
      <c r="H312" s="42"/>
      <c r="I312" s="221"/>
      <c r="J312" s="42"/>
      <c r="K312" s="42"/>
      <c r="L312" s="46"/>
      <c r="M312" s="222"/>
      <c r="N312" s="223"/>
      <c r="O312" s="86"/>
      <c r="P312" s="86"/>
      <c r="Q312" s="86"/>
      <c r="R312" s="86"/>
      <c r="S312" s="86"/>
      <c r="T312" s="87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T312" s="19" t="s">
        <v>151</v>
      </c>
      <c r="AU312" s="19" t="s">
        <v>149</v>
      </c>
    </row>
    <row r="313" s="2" customFormat="1">
      <c r="A313" s="40"/>
      <c r="B313" s="41"/>
      <c r="C313" s="42"/>
      <c r="D313" s="224" t="s">
        <v>153</v>
      </c>
      <c r="E313" s="42"/>
      <c r="F313" s="225" t="s">
        <v>481</v>
      </c>
      <c r="G313" s="42"/>
      <c r="H313" s="42"/>
      <c r="I313" s="221"/>
      <c r="J313" s="42"/>
      <c r="K313" s="42"/>
      <c r="L313" s="46"/>
      <c r="M313" s="222"/>
      <c r="N313" s="223"/>
      <c r="O313" s="86"/>
      <c r="P313" s="86"/>
      <c r="Q313" s="86"/>
      <c r="R313" s="86"/>
      <c r="S313" s="86"/>
      <c r="T313" s="87"/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T313" s="19" t="s">
        <v>153</v>
      </c>
      <c r="AU313" s="19" t="s">
        <v>149</v>
      </c>
    </row>
    <row r="314" s="2" customFormat="1" ht="16.5" customHeight="1">
      <c r="A314" s="40"/>
      <c r="B314" s="41"/>
      <c r="C314" s="206" t="s">
        <v>482</v>
      </c>
      <c r="D314" s="206" t="s">
        <v>143</v>
      </c>
      <c r="E314" s="207" t="s">
        <v>483</v>
      </c>
      <c r="F314" s="208" t="s">
        <v>484</v>
      </c>
      <c r="G314" s="209" t="s">
        <v>209</v>
      </c>
      <c r="H314" s="210">
        <v>12</v>
      </c>
      <c r="I314" s="211"/>
      <c r="J314" s="212">
        <f>ROUND(I314*H314,2)</f>
        <v>0</v>
      </c>
      <c r="K314" s="208" t="s">
        <v>147</v>
      </c>
      <c r="L314" s="46"/>
      <c r="M314" s="213" t="s">
        <v>19</v>
      </c>
      <c r="N314" s="214" t="s">
        <v>42</v>
      </c>
      <c r="O314" s="86"/>
      <c r="P314" s="215">
        <f>O314*H314</f>
        <v>0</v>
      </c>
      <c r="Q314" s="215">
        <v>0</v>
      </c>
      <c r="R314" s="215">
        <f>Q314*H314</f>
        <v>0</v>
      </c>
      <c r="S314" s="215">
        <v>0.0049699999999999996</v>
      </c>
      <c r="T314" s="216">
        <f>S314*H314</f>
        <v>0.059639999999999999</v>
      </c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R314" s="217" t="s">
        <v>284</v>
      </c>
      <c r="AT314" s="217" t="s">
        <v>143</v>
      </c>
      <c r="AU314" s="217" t="s">
        <v>149</v>
      </c>
      <c r="AY314" s="19" t="s">
        <v>140</v>
      </c>
      <c r="BE314" s="218">
        <f>IF(N314="základní",J314,0)</f>
        <v>0</v>
      </c>
      <c r="BF314" s="218">
        <f>IF(N314="snížená",J314,0)</f>
        <v>0</v>
      </c>
      <c r="BG314" s="218">
        <f>IF(N314="zákl. přenesená",J314,0)</f>
        <v>0</v>
      </c>
      <c r="BH314" s="218">
        <f>IF(N314="sníž. přenesená",J314,0)</f>
        <v>0</v>
      </c>
      <c r="BI314" s="218">
        <f>IF(N314="nulová",J314,0)</f>
        <v>0</v>
      </c>
      <c r="BJ314" s="19" t="s">
        <v>149</v>
      </c>
      <c r="BK314" s="218">
        <f>ROUND(I314*H314,2)</f>
        <v>0</v>
      </c>
      <c r="BL314" s="19" t="s">
        <v>284</v>
      </c>
      <c r="BM314" s="217" t="s">
        <v>1213</v>
      </c>
    </row>
    <row r="315" s="2" customFormat="1">
      <c r="A315" s="40"/>
      <c r="B315" s="41"/>
      <c r="C315" s="42"/>
      <c r="D315" s="219" t="s">
        <v>151</v>
      </c>
      <c r="E315" s="42"/>
      <c r="F315" s="220" t="s">
        <v>486</v>
      </c>
      <c r="G315" s="42"/>
      <c r="H315" s="42"/>
      <c r="I315" s="221"/>
      <c r="J315" s="42"/>
      <c r="K315" s="42"/>
      <c r="L315" s="46"/>
      <c r="M315" s="222"/>
      <c r="N315" s="223"/>
      <c r="O315" s="86"/>
      <c r="P315" s="86"/>
      <c r="Q315" s="86"/>
      <c r="R315" s="86"/>
      <c r="S315" s="86"/>
      <c r="T315" s="87"/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T315" s="19" t="s">
        <v>151</v>
      </c>
      <c r="AU315" s="19" t="s">
        <v>149</v>
      </c>
    </row>
    <row r="316" s="2" customFormat="1">
      <c r="A316" s="40"/>
      <c r="B316" s="41"/>
      <c r="C316" s="42"/>
      <c r="D316" s="224" t="s">
        <v>153</v>
      </c>
      <c r="E316" s="42"/>
      <c r="F316" s="225" t="s">
        <v>487</v>
      </c>
      <c r="G316" s="42"/>
      <c r="H316" s="42"/>
      <c r="I316" s="221"/>
      <c r="J316" s="42"/>
      <c r="K316" s="42"/>
      <c r="L316" s="46"/>
      <c r="M316" s="222"/>
      <c r="N316" s="223"/>
      <c r="O316" s="86"/>
      <c r="P316" s="86"/>
      <c r="Q316" s="86"/>
      <c r="R316" s="86"/>
      <c r="S316" s="86"/>
      <c r="T316" s="87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T316" s="19" t="s">
        <v>153</v>
      </c>
      <c r="AU316" s="19" t="s">
        <v>149</v>
      </c>
    </row>
    <row r="317" s="2" customFormat="1" ht="16.5" customHeight="1">
      <c r="A317" s="40"/>
      <c r="B317" s="41"/>
      <c r="C317" s="206" t="s">
        <v>488</v>
      </c>
      <c r="D317" s="206" t="s">
        <v>143</v>
      </c>
      <c r="E317" s="207" t="s">
        <v>489</v>
      </c>
      <c r="F317" s="208" t="s">
        <v>490</v>
      </c>
      <c r="G317" s="209" t="s">
        <v>362</v>
      </c>
      <c r="H317" s="210">
        <v>2</v>
      </c>
      <c r="I317" s="211"/>
      <c r="J317" s="212">
        <f>ROUND(I317*H317,2)</f>
        <v>0</v>
      </c>
      <c r="K317" s="208" t="s">
        <v>147</v>
      </c>
      <c r="L317" s="46"/>
      <c r="M317" s="213" t="s">
        <v>19</v>
      </c>
      <c r="N317" s="214" t="s">
        <v>42</v>
      </c>
      <c r="O317" s="86"/>
      <c r="P317" s="215">
        <f>O317*H317</f>
        <v>0</v>
      </c>
      <c r="Q317" s="215">
        <v>0</v>
      </c>
      <c r="R317" s="215">
        <f>Q317*H317</f>
        <v>0</v>
      </c>
      <c r="S317" s="215">
        <v>0</v>
      </c>
      <c r="T317" s="216">
        <f>S317*H317</f>
        <v>0</v>
      </c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R317" s="217" t="s">
        <v>284</v>
      </c>
      <c r="AT317" s="217" t="s">
        <v>143</v>
      </c>
      <c r="AU317" s="217" t="s">
        <v>149</v>
      </c>
      <c r="AY317" s="19" t="s">
        <v>140</v>
      </c>
      <c r="BE317" s="218">
        <f>IF(N317="základní",J317,0)</f>
        <v>0</v>
      </c>
      <c r="BF317" s="218">
        <f>IF(N317="snížená",J317,0)</f>
        <v>0</v>
      </c>
      <c r="BG317" s="218">
        <f>IF(N317="zákl. přenesená",J317,0)</f>
        <v>0</v>
      </c>
      <c r="BH317" s="218">
        <f>IF(N317="sníž. přenesená",J317,0)</f>
        <v>0</v>
      </c>
      <c r="BI317" s="218">
        <f>IF(N317="nulová",J317,0)</f>
        <v>0</v>
      </c>
      <c r="BJ317" s="19" t="s">
        <v>149</v>
      </c>
      <c r="BK317" s="218">
        <f>ROUND(I317*H317,2)</f>
        <v>0</v>
      </c>
      <c r="BL317" s="19" t="s">
        <v>284</v>
      </c>
      <c r="BM317" s="217" t="s">
        <v>1214</v>
      </c>
    </row>
    <row r="318" s="2" customFormat="1">
      <c r="A318" s="40"/>
      <c r="B318" s="41"/>
      <c r="C318" s="42"/>
      <c r="D318" s="219" t="s">
        <v>151</v>
      </c>
      <c r="E318" s="42"/>
      <c r="F318" s="220" t="s">
        <v>492</v>
      </c>
      <c r="G318" s="42"/>
      <c r="H318" s="42"/>
      <c r="I318" s="221"/>
      <c r="J318" s="42"/>
      <c r="K318" s="42"/>
      <c r="L318" s="46"/>
      <c r="M318" s="222"/>
      <c r="N318" s="223"/>
      <c r="O318" s="86"/>
      <c r="P318" s="86"/>
      <c r="Q318" s="86"/>
      <c r="R318" s="86"/>
      <c r="S318" s="86"/>
      <c r="T318" s="87"/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T318" s="19" t="s">
        <v>151</v>
      </c>
      <c r="AU318" s="19" t="s">
        <v>149</v>
      </c>
    </row>
    <row r="319" s="2" customFormat="1">
      <c r="A319" s="40"/>
      <c r="B319" s="41"/>
      <c r="C319" s="42"/>
      <c r="D319" s="224" t="s">
        <v>153</v>
      </c>
      <c r="E319" s="42"/>
      <c r="F319" s="225" t="s">
        <v>493</v>
      </c>
      <c r="G319" s="42"/>
      <c r="H319" s="42"/>
      <c r="I319" s="221"/>
      <c r="J319" s="42"/>
      <c r="K319" s="42"/>
      <c r="L319" s="46"/>
      <c r="M319" s="222"/>
      <c r="N319" s="223"/>
      <c r="O319" s="86"/>
      <c r="P319" s="86"/>
      <c r="Q319" s="86"/>
      <c r="R319" s="86"/>
      <c r="S319" s="86"/>
      <c r="T319" s="87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T319" s="19" t="s">
        <v>153</v>
      </c>
      <c r="AU319" s="19" t="s">
        <v>149</v>
      </c>
    </row>
    <row r="320" s="2" customFormat="1" ht="16.5" customHeight="1">
      <c r="A320" s="40"/>
      <c r="B320" s="41"/>
      <c r="C320" s="206" t="s">
        <v>494</v>
      </c>
      <c r="D320" s="206" t="s">
        <v>143</v>
      </c>
      <c r="E320" s="207" t="s">
        <v>495</v>
      </c>
      <c r="F320" s="208" t="s">
        <v>496</v>
      </c>
      <c r="G320" s="209" t="s">
        <v>209</v>
      </c>
      <c r="H320" s="210">
        <v>22</v>
      </c>
      <c r="I320" s="211"/>
      <c r="J320" s="212">
        <f>ROUND(I320*H320,2)</f>
        <v>0</v>
      </c>
      <c r="K320" s="208" t="s">
        <v>147</v>
      </c>
      <c r="L320" s="46"/>
      <c r="M320" s="213" t="s">
        <v>19</v>
      </c>
      <c r="N320" s="214" t="s">
        <v>42</v>
      </c>
      <c r="O320" s="86"/>
      <c r="P320" s="215">
        <f>O320*H320</f>
        <v>0</v>
      </c>
      <c r="Q320" s="215">
        <v>0.00050000000000000001</v>
      </c>
      <c r="R320" s="215">
        <f>Q320*H320</f>
        <v>0.010999999999999999</v>
      </c>
      <c r="S320" s="215">
        <v>0</v>
      </c>
      <c r="T320" s="216">
        <f>S320*H320</f>
        <v>0</v>
      </c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R320" s="217" t="s">
        <v>284</v>
      </c>
      <c r="AT320" s="217" t="s">
        <v>143</v>
      </c>
      <c r="AU320" s="217" t="s">
        <v>149</v>
      </c>
      <c r="AY320" s="19" t="s">
        <v>140</v>
      </c>
      <c r="BE320" s="218">
        <f>IF(N320="základní",J320,0)</f>
        <v>0</v>
      </c>
      <c r="BF320" s="218">
        <f>IF(N320="snížená",J320,0)</f>
        <v>0</v>
      </c>
      <c r="BG320" s="218">
        <f>IF(N320="zákl. přenesená",J320,0)</f>
        <v>0</v>
      </c>
      <c r="BH320" s="218">
        <f>IF(N320="sníž. přenesená",J320,0)</f>
        <v>0</v>
      </c>
      <c r="BI320" s="218">
        <f>IF(N320="nulová",J320,0)</f>
        <v>0</v>
      </c>
      <c r="BJ320" s="19" t="s">
        <v>149</v>
      </c>
      <c r="BK320" s="218">
        <f>ROUND(I320*H320,2)</f>
        <v>0</v>
      </c>
      <c r="BL320" s="19" t="s">
        <v>284</v>
      </c>
      <c r="BM320" s="217" t="s">
        <v>1215</v>
      </c>
    </row>
    <row r="321" s="2" customFormat="1">
      <c r="A321" s="40"/>
      <c r="B321" s="41"/>
      <c r="C321" s="42"/>
      <c r="D321" s="219" t="s">
        <v>151</v>
      </c>
      <c r="E321" s="42"/>
      <c r="F321" s="220" t="s">
        <v>498</v>
      </c>
      <c r="G321" s="42"/>
      <c r="H321" s="42"/>
      <c r="I321" s="221"/>
      <c r="J321" s="42"/>
      <c r="K321" s="42"/>
      <c r="L321" s="46"/>
      <c r="M321" s="222"/>
      <c r="N321" s="223"/>
      <c r="O321" s="86"/>
      <c r="P321" s="86"/>
      <c r="Q321" s="86"/>
      <c r="R321" s="86"/>
      <c r="S321" s="86"/>
      <c r="T321" s="87"/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T321" s="19" t="s">
        <v>151</v>
      </c>
      <c r="AU321" s="19" t="s">
        <v>149</v>
      </c>
    </row>
    <row r="322" s="2" customFormat="1">
      <c r="A322" s="40"/>
      <c r="B322" s="41"/>
      <c r="C322" s="42"/>
      <c r="D322" s="224" t="s">
        <v>153</v>
      </c>
      <c r="E322" s="42"/>
      <c r="F322" s="225" t="s">
        <v>499</v>
      </c>
      <c r="G322" s="42"/>
      <c r="H322" s="42"/>
      <c r="I322" s="221"/>
      <c r="J322" s="42"/>
      <c r="K322" s="42"/>
      <c r="L322" s="46"/>
      <c r="M322" s="222"/>
      <c r="N322" s="223"/>
      <c r="O322" s="86"/>
      <c r="P322" s="86"/>
      <c r="Q322" s="86"/>
      <c r="R322" s="86"/>
      <c r="S322" s="86"/>
      <c r="T322" s="87"/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T322" s="19" t="s">
        <v>153</v>
      </c>
      <c r="AU322" s="19" t="s">
        <v>149</v>
      </c>
    </row>
    <row r="323" s="13" customFormat="1">
      <c r="A323" s="13"/>
      <c r="B323" s="226"/>
      <c r="C323" s="227"/>
      <c r="D323" s="219" t="s">
        <v>155</v>
      </c>
      <c r="E323" s="228" t="s">
        <v>19</v>
      </c>
      <c r="F323" s="229" t="s">
        <v>1216</v>
      </c>
      <c r="G323" s="227"/>
      <c r="H323" s="230">
        <v>1.5</v>
      </c>
      <c r="I323" s="231"/>
      <c r="J323" s="227"/>
      <c r="K323" s="227"/>
      <c r="L323" s="232"/>
      <c r="M323" s="233"/>
      <c r="N323" s="234"/>
      <c r="O323" s="234"/>
      <c r="P323" s="234"/>
      <c r="Q323" s="234"/>
      <c r="R323" s="234"/>
      <c r="S323" s="234"/>
      <c r="T323" s="235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6" t="s">
        <v>155</v>
      </c>
      <c r="AU323" s="236" t="s">
        <v>149</v>
      </c>
      <c r="AV323" s="13" t="s">
        <v>149</v>
      </c>
      <c r="AW323" s="13" t="s">
        <v>32</v>
      </c>
      <c r="AX323" s="13" t="s">
        <v>70</v>
      </c>
      <c r="AY323" s="236" t="s">
        <v>140</v>
      </c>
    </row>
    <row r="324" s="13" customFormat="1">
      <c r="A324" s="13"/>
      <c r="B324" s="226"/>
      <c r="C324" s="227"/>
      <c r="D324" s="219" t="s">
        <v>155</v>
      </c>
      <c r="E324" s="228" t="s">
        <v>19</v>
      </c>
      <c r="F324" s="229" t="s">
        <v>1217</v>
      </c>
      <c r="G324" s="227"/>
      <c r="H324" s="230">
        <v>9</v>
      </c>
      <c r="I324" s="231"/>
      <c r="J324" s="227"/>
      <c r="K324" s="227"/>
      <c r="L324" s="232"/>
      <c r="M324" s="233"/>
      <c r="N324" s="234"/>
      <c r="O324" s="234"/>
      <c r="P324" s="234"/>
      <c r="Q324" s="234"/>
      <c r="R324" s="234"/>
      <c r="S324" s="234"/>
      <c r="T324" s="235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6" t="s">
        <v>155</v>
      </c>
      <c r="AU324" s="236" t="s">
        <v>149</v>
      </c>
      <c r="AV324" s="13" t="s">
        <v>149</v>
      </c>
      <c r="AW324" s="13" t="s">
        <v>32</v>
      </c>
      <c r="AX324" s="13" t="s">
        <v>70</v>
      </c>
      <c r="AY324" s="236" t="s">
        <v>140</v>
      </c>
    </row>
    <row r="325" s="13" customFormat="1">
      <c r="A325" s="13"/>
      <c r="B325" s="226"/>
      <c r="C325" s="227"/>
      <c r="D325" s="219" t="s">
        <v>155</v>
      </c>
      <c r="E325" s="228" t="s">
        <v>19</v>
      </c>
      <c r="F325" s="229" t="s">
        <v>1218</v>
      </c>
      <c r="G325" s="227"/>
      <c r="H325" s="230">
        <v>8</v>
      </c>
      <c r="I325" s="231"/>
      <c r="J325" s="227"/>
      <c r="K325" s="227"/>
      <c r="L325" s="232"/>
      <c r="M325" s="233"/>
      <c r="N325" s="234"/>
      <c r="O325" s="234"/>
      <c r="P325" s="234"/>
      <c r="Q325" s="234"/>
      <c r="R325" s="234"/>
      <c r="S325" s="234"/>
      <c r="T325" s="235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6" t="s">
        <v>155</v>
      </c>
      <c r="AU325" s="236" t="s">
        <v>149</v>
      </c>
      <c r="AV325" s="13" t="s">
        <v>149</v>
      </c>
      <c r="AW325" s="13" t="s">
        <v>32</v>
      </c>
      <c r="AX325" s="13" t="s">
        <v>70</v>
      </c>
      <c r="AY325" s="236" t="s">
        <v>140</v>
      </c>
    </row>
    <row r="326" s="13" customFormat="1">
      <c r="A326" s="13"/>
      <c r="B326" s="226"/>
      <c r="C326" s="227"/>
      <c r="D326" s="219" t="s">
        <v>155</v>
      </c>
      <c r="E326" s="228" t="s">
        <v>19</v>
      </c>
      <c r="F326" s="229" t="s">
        <v>1198</v>
      </c>
      <c r="G326" s="227"/>
      <c r="H326" s="230">
        <v>1.5</v>
      </c>
      <c r="I326" s="231"/>
      <c r="J326" s="227"/>
      <c r="K326" s="227"/>
      <c r="L326" s="232"/>
      <c r="M326" s="233"/>
      <c r="N326" s="234"/>
      <c r="O326" s="234"/>
      <c r="P326" s="234"/>
      <c r="Q326" s="234"/>
      <c r="R326" s="234"/>
      <c r="S326" s="234"/>
      <c r="T326" s="235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6" t="s">
        <v>155</v>
      </c>
      <c r="AU326" s="236" t="s">
        <v>149</v>
      </c>
      <c r="AV326" s="13" t="s">
        <v>149</v>
      </c>
      <c r="AW326" s="13" t="s">
        <v>32</v>
      </c>
      <c r="AX326" s="13" t="s">
        <v>70</v>
      </c>
      <c r="AY326" s="236" t="s">
        <v>140</v>
      </c>
    </row>
    <row r="327" s="13" customFormat="1">
      <c r="A327" s="13"/>
      <c r="B327" s="226"/>
      <c r="C327" s="227"/>
      <c r="D327" s="219" t="s">
        <v>155</v>
      </c>
      <c r="E327" s="228" t="s">
        <v>19</v>
      </c>
      <c r="F327" s="229" t="s">
        <v>1219</v>
      </c>
      <c r="G327" s="227"/>
      <c r="H327" s="230">
        <v>2</v>
      </c>
      <c r="I327" s="231"/>
      <c r="J327" s="227"/>
      <c r="K327" s="227"/>
      <c r="L327" s="232"/>
      <c r="M327" s="233"/>
      <c r="N327" s="234"/>
      <c r="O327" s="234"/>
      <c r="P327" s="234"/>
      <c r="Q327" s="234"/>
      <c r="R327" s="234"/>
      <c r="S327" s="234"/>
      <c r="T327" s="235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6" t="s">
        <v>155</v>
      </c>
      <c r="AU327" s="236" t="s">
        <v>149</v>
      </c>
      <c r="AV327" s="13" t="s">
        <v>149</v>
      </c>
      <c r="AW327" s="13" t="s">
        <v>32</v>
      </c>
      <c r="AX327" s="13" t="s">
        <v>70</v>
      </c>
      <c r="AY327" s="236" t="s">
        <v>140</v>
      </c>
    </row>
    <row r="328" s="14" customFormat="1">
      <c r="A328" s="14"/>
      <c r="B328" s="237"/>
      <c r="C328" s="238"/>
      <c r="D328" s="219" t="s">
        <v>155</v>
      </c>
      <c r="E328" s="239" t="s">
        <v>19</v>
      </c>
      <c r="F328" s="240" t="s">
        <v>172</v>
      </c>
      <c r="G328" s="238"/>
      <c r="H328" s="241">
        <v>22</v>
      </c>
      <c r="I328" s="242"/>
      <c r="J328" s="238"/>
      <c r="K328" s="238"/>
      <c r="L328" s="243"/>
      <c r="M328" s="244"/>
      <c r="N328" s="245"/>
      <c r="O328" s="245"/>
      <c r="P328" s="245"/>
      <c r="Q328" s="245"/>
      <c r="R328" s="245"/>
      <c r="S328" s="245"/>
      <c r="T328" s="246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47" t="s">
        <v>155</v>
      </c>
      <c r="AU328" s="247" t="s">
        <v>149</v>
      </c>
      <c r="AV328" s="14" t="s">
        <v>148</v>
      </c>
      <c r="AW328" s="14" t="s">
        <v>32</v>
      </c>
      <c r="AX328" s="14" t="s">
        <v>78</v>
      </c>
      <c r="AY328" s="247" t="s">
        <v>140</v>
      </c>
    </row>
    <row r="329" s="2" customFormat="1" ht="16.5" customHeight="1">
      <c r="A329" s="40"/>
      <c r="B329" s="41"/>
      <c r="C329" s="206" t="s">
        <v>504</v>
      </c>
      <c r="D329" s="206" t="s">
        <v>143</v>
      </c>
      <c r="E329" s="207" t="s">
        <v>505</v>
      </c>
      <c r="F329" s="208" t="s">
        <v>506</v>
      </c>
      <c r="G329" s="209" t="s">
        <v>209</v>
      </c>
      <c r="H329" s="210">
        <v>12</v>
      </c>
      <c r="I329" s="211"/>
      <c r="J329" s="212">
        <f>ROUND(I329*H329,2)</f>
        <v>0</v>
      </c>
      <c r="K329" s="208" t="s">
        <v>147</v>
      </c>
      <c r="L329" s="46"/>
      <c r="M329" s="213" t="s">
        <v>19</v>
      </c>
      <c r="N329" s="214" t="s">
        <v>42</v>
      </c>
      <c r="O329" s="86"/>
      <c r="P329" s="215">
        <f>O329*H329</f>
        <v>0</v>
      </c>
      <c r="Q329" s="215">
        <v>0.0012999999999999999</v>
      </c>
      <c r="R329" s="215">
        <f>Q329*H329</f>
        <v>0.015599999999999999</v>
      </c>
      <c r="S329" s="215">
        <v>0</v>
      </c>
      <c r="T329" s="216">
        <f>S329*H329</f>
        <v>0</v>
      </c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R329" s="217" t="s">
        <v>284</v>
      </c>
      <c r="AT329" s="217" t="s">
        <v>143</v>
      </c>
      <c r="AU329" s="217" t="s">
        <v>149</v>
      </c>
      <c r="AY329" s="19" t="s">
        <v>140</v>
      </c>
      <c r="BE329" s="218">
        <f>IF(N329="základní",J329,0)</f>
        <v>0</v>
      </c>
      <c r="BF329" s="218">
        <f>IF(N329="snížená",J329,0)</f>
        <v>0</v>
      </c>
      <c r="BG329" s="218">
        <f>IF(N329="zákl. přenesená",J329,0)</f>
        <v>0</v>
      </c>
      <c r="BH329" s="218">
        <f>IF(N329="sníž. přenesená",J329,0)</f>
        <v>0</v>
      </c>
      <c r="BI329" s="218">
        <f>IF(N329="nulová",J329,0)</f>
        <v>0</v>
      </c>
      <c r="BJ329" s="19" t="s">
        <v>149</v>
      </c>
      <c r="BK329" s="218">
        <f>ROUND(I329*H329,2)</f>
        <v>0</v>
      </c>
      <c r="BL329" s="19" t="s">
        <v>284</v>
      </c>
      <c r="BM329" s="217" t="s">
        <v>1220</v>
      </c>
    </row>
    <row r="330" s="2" customFormat="1">
      <c r="A330" s="40"/>
      <c r="B330" s="41"/>
      <c r="C330" s="42"/>
      <c r="D330" s="219" t="s">
        <v>151</v>
      </c>
      <c r="E330" s="42"/>
      <c r="F330" s="220" t="s">
        <v>508</v>
      </c>
      <c r="G330" s="42"/>
      <c r="H330" s="42"/>
      <c r="I330" s="221"/>
      <c r="J330" s="42"/>
      <c r="K330" s="42"/>
      <c r="L330" s="46"/>
      <c r="M330" s="222"/>
      <c r="N330" s="223"/>
      <c r="O330" s="86"/>
      <c r="P330" s="86"/>
      <c r="Q330" s="86"/>
      <c r="R330" s="86"/>
      <c r="S330" s="86"/>
      <c r="T330" s="87"/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T330" s="19" t="s">
        <v>151</v>
      </c>
      <c r="AU330" s="19" t="s">
        <v>149</v>
      </c>
    </row>
    <row r="331" s="2" customFormat="1">
      <c r="A331" s="40"/>
      <c r="B331" s="41"/>
      <c r="C331" s="42"/>
      <c r="D331" s="224" t="s">
        <v>153</v>
      </c>
      <c r="E331" s="42"/>
      <c r="F331" s="225" t="s">
        <v>509</v>
      </c>
      <c r="G331" s="42"/>
      <c r="H331" s="42"/>
      <c r="I331" s="221"/>
      <c r="J331" s="42"/>
      <c r="K331" s="42"/>
      <c r="L331" s="46"/>
      <c r="M331" s="222"/>
      <c r="N331" s="223"/>
      <c r="O331" s="86"/>
      <c r="P331" s="86"/>
      <c r="Q331" s="86"/>
      <c r="R331" s="86"/>
      <c r="S331" s="86"/>
      <c r="T331" s="87"/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T331" s="19" t="s">
        <v>153</v>
      </c>
      <c r="AU331" s="19" t="s">
        <v>149</v>
      </c>
    </row>
    <row r="332" s="13" customFormat="1">
      <c r="A332" s="13"/>
      <c r="B332" s="226"/>
      <c r="C332" s="227"/>
      <c r="D332" s="219" t="s">
        <v>155</v>
      </c>
      <c r="E332" s="228" t="s">
        <v>19</v>
      </c>
      <c r="F332" s="229" t="s">
        <v>1221</v>
      </c>
      <c r="G332" s="227"/>
      <c r="H332" s="230">
        <v>12</v>
      </c>
      <c r="I332" s="231"/>
      <c r="J332" s="227"/>
      <c r="K332" s="227"/>
      <c r="L332" s="232"/>
      <c r="M332" s="233"/>
      <c r="N332" s="234"/>
      <c r="O332" s="234"/>
      <c r="P332" s="234"/>
      <c r="Q332" s="234"/>
      <c r="R332" s="234"/>
      <c r="S332" s="234"/>
      <c r="T332" s="235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6" t="s">
        <v>155</v>
      </c>
      <c r="AU332" s="236" t="s">
        <v>149</v>
      </c>
      <c r="AV332" s="13" t="s">
        <v>149</v>
      </c>
      <c r="AW332" s="13" t="s">
        <v>32</v>
      </c>
      <c r="AX332" s="13" t="s">
        <v>78</v>
      </c>
      <c r="AY332" s="236" t="s">
        <v>140</v>
      </c>
    </row>
    <row r="333" s="2" customFormat="1" ht="21.75" customHeight="1">
      <c r="A333" s="40"/>
      <c r="B333" s="41"/>
      <c r="C333" s="206" t="s">
        <v>511</v>
      </c>
      <c r="D333" s="206" t="s">
        <v>143</v>
      </c>
      <c r="E333" s="207" t="s">
        <v>512</v>
      </c>
      <c r="F333" s="208" t="s">
        <v>513</v>
      </c>
      <c r="G333" s="209" t="s">
        <v>209</v>
      </c>
      <c r="H333" s="210">
        <v>22</v>
      </c>
      <c r="I333" s="211"/>
      <c r="J333" s="212">
        <f>ROUND(I333*H333,2)</f>
        <v>0</v>
      </c>
      <c r="K333" s="208" t="s">
        <v>147</v>
      </c>
      <c r="L333" s="46"/>
      <c r="M333" s="213" t="s">
        <v>19</v>
      </c>
      <c r="N333" s="214" t="s">
        <v>42</v>
      </c>
      <c r="O333" s="86"/>
      <c r="P333" s="215">
        <f>O333*H333</f>
        <v>0</v>
      </c>
      <c r="Q333" s="215">
        <v>4.0000000000000003E-05</v>
      </c>
      <c r="R333" s="215">
        <f>Q333*H333</f>
        <v>0.00088000000000000003</v>
      </c>
      <c r="S333" s="215">
        <v>0</v>
      </c>
      <c r="T333" s="216">
        <f>S333*H333</f>
        <v>0</v>
      </c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R333" s="217" t="s">
        <v>284</v>
      </c>
      <c r="AT333" s="217" t="s">
        <v>143</v>
      </c>
      <c r="AU333" s="217" t="s">
        <v>149</v>
      </c>
      <c r="AY333" s="19" t="s">
        <v>140</v>
      </c>
      <c r="BE333" s="218">
        <f>IF(N333="základní",J333,0)</f>
        <v>0</v>
      </c>
      <c r="BF333" s="218">
        <f>IF(N333="snížená",J333,0)</f>
        <v>0</v>
      </c>
      <c r="BG333" s="218">
        <f>IF(N333="zákl. přenesená",J333,0)</f>
        <v>0</v>
      </c>
      <c r="BH333" s="218">
        <f>IF(N333="sníž. přenesená",J333,0)</f>
        <v>0</v>
      </c>
      <c r="BI333" s="218">
        <f>IF(N333="nulová",J333,0)</f>
        <v>0</v>
      </c>
      <c r="BJ333" s="19" t="s">
        <v>149</v>
      </c>
      <c r="BK333" s="218">
        <f>ROUND(I333*H333,2)</f>
        <v>0</v>
      </c>
      <c r="BL333" s="19" t="s">
        <v>284</v>
      </c>
      <c r="BM333" s="217" t="s">
        <v>1222</v>
      </c>
    </row>
    <row r="334" s="2" customFormat="1">
      <c r="A334" s="40"/>
      <c r="B334" s="41"/>
      <c r="C334" s="42"/>
      <c r="D334" s="219" t="s">
        <v>151</v>
      </c>
      <c r="E334" s="42"/>
      <c r="F334" s="220" t="s">
        <v>515</v>
      </c>
      <c r="G334" s="42"/>
      <c r="H334" s="42"/>
      <c r="I334" s="221"/>
      <c r="J334" s="42"/>
      <c r="K334" s="42"/>
      <c r="L334" s="46"/>
      <c r="M334" s="222"/>
      <c r="N334" s="223"/>
      <c r="O334" s="86"/>
      <c r="P334" s="86"/>
      <c r="Q334" s="86"/>
      <c r="R334" s="86"/>
      <c r="S334" s="86"/>
      <c r="T334" s="87"/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T334" s="19" t="s">
        <v>151</v>
      </c>
      <c r="AU334" s="19" t="s">
        <v>149</v>
      </c>
    </row>
    <row r="335" s="2" customFormat="1">
      <c r="A335" s="40"/>
      <c r="B335" s="41"/>
      <c r="C335" s="42"/>
      <c r="D335" s="224" t="s">
        <v>153</v>
      </c>
      <c r="E335" s="42"/>
      <c r="F335" s="225" t="s">
        <v>516</v>
      </c>
      <c r="G335" s="42"/>
      <c r="H335" s="42"/>
      <c r="I335" s="221"/>
      <c r="J335" s="42"/>
      <c r="K335" s="42"/>
      <c r="L335" s="46"/>
      <c r="M335" s="222"/>
      <c r="N335" s="223"/>
      <c r="O335" s="86"/>
      <c r="P335" s="86"/>
      <c r="Q335" s="86"/>
      <c r="R335" s="86"/>
      <c r="S335" s="86"/>
      <c r="T335" s="87"/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T335" s="19" t="s">
        <v>153</v>
      </c>
      <c r="AU335" s="19" t="s">
        <v>149</v>
      </c>
    </row>
    <row r="336" s="2" customFormat="1" ht="21.75" customHeight="1">
      <c r="A336" s="40"/>
      <c r="B336" s="41"/>
      <c r="C336" s="206" t="s">
        <v>517</v>
      </c>
      <c r="D336" s="206" t="s">
        <v>143</v>
      </c>
      <c r="E336" s="207" t="s">
        <v>518</v>
      </c>
      <c r="F336" s="208" t="s">
        <v>519</v>
      </c>
      <c r="G336" s="209" t="s">
        <v>209</v>
      </c>
      <c r="H336" s="210">
        <v>12</v>
      </c>
      <c r="I336" s="211"/>
      <c r="J336" s="212">
        <f>ROUND(I336*H336,2)</f>
        <v>0</v>
      </c>
      <c r="K336" s="208" t="s">
        <v>147</v>
      </c>
      <c r="L336" s="46"/>
      <c r="M336" s="213" t="s">
        <v>19</v>
      </c>
      <c r="N336" s="214" t="s">
        <v>42</v>
      </c>
      <c r="O336" s="86"/>
      <c r="P336" s="215">
        <f>O336*H336</f>
        <v>0</v>
      </c>
      <c r="Q336" s="215">
        <v>4.0000000000000003E-05</v>
      </c>
      <c r="R336" s="215">
        <f>Q336*H336</f>
        <v>0.00048000000000000007</v>
      </c>
      <c r="S336" s="215">
        <v>0</v>
      </c>
      <c r="T336" s="216">
        <f>S336*H336</f>
        <v>0</v>
      </c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R336" s="217" t="s">
        <v>284</v>
      </c>
      <c r="AT336" s="217" t="s">
        <v>143</v>
      </c>
      <c r="AU336" s="217" t="s">
        <v>149</v>
      </c>
      <c r="AY336" s="19" t="s">
        <v>140</v>
      </c>
      <c r="BE336" s="218">
        <f>IF(N336="základní",J336,0)</f>
        <v>0</v>
      </c>
      <c r="BF336" s="218">
        <f>IF(N336="snížená",J336,0)</f>
        <v>0</v>
      </c>
      <c r="BG336" s="218">
        <f>IF(N336="zákl. přenesená",J336,0)</f>
        <v>0</v>
      </c>
      <c r="BH336" s="218">
        <f>IF(N336="sníž. přenesená",J336,0)</f>
        <v>0</v>
      </c>
      <c r="BI336" s="218">
        <f>IF(N336="nulová",J336,0)</f>
        <v>0</v>
      </c>
      <c r="BJ336" s="19" t="s">
        <v>149</v>
      </c>
      <c r="BK336" s="218">
        <f>ROUND(I336*H336,2)</f>
        <v>0</v>
      </c>
      <c r="BL336" s="19" t="s">
        <v>284</v>
      </c>
      <c r="BM336" s="217" t="s">
        <v>1223</v>
      </c>
    </row>
    <row r="337" s="2" customFormat="1">
      <c r="A337" s="40"/>
      <c r="B337" s="41"/>
      <c r="C337" s="42"/>
      <c r="D337" s="219" t="s">
        <v>151</v>
      </c>
      <c r="E337" s="42"/>
      <c r="F337" s="220" t="s">
        <v>521</v>
      </c>
      <c r="G337" s="42"/>
      <c r="H337" s="42"/>
      <c r="I337" s="221"/>
      <c r="J337" s="42"/>
      <c r="K337" s="42"/>
      <c r="L337" s="46"/>
      <c r="M337" s="222"/>
      <c r="N337" s="223"/>
      <c r="O337" s="86"/>
      <c r="P337" s="86"/>
      <c r="Q337" s="86"/>
      <c r="R337" s="86"/>
      <c r="S337" s="86"/>
      <c r="T337" s="87"/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T337" s="19" t="s">
        <v>151</v>
      </c>
      <c r="AU337" s="19" t="s">
        <v>149</v>
      </c>
    </row>
    <row r="338" s="2" customFormat="1">
      <c r="A338" s="40"/>
      <c r="B338" s="41"/>
      <c r="C338" s="42"/>
      <c r="D338" s="224" t="s">
        <v>153</v>
      </c>
      <c r="E338" s="42"/>
      <c r="F338" s="225" t="s">
        <v>522</v>
      </c>
      <c r="G338" s="42"/>
      <c r="H338" s="42"/>
      <c r="I338" s="221"/>
      <c r="J338" s="42"/>
      <c r="K338" s="42"/>
      <c r="L338" s="46"/>
      <c r="M338" s="222"/>
      <c r="N338" s="223"/>
      <c r="O338" s="86"/>
      <c r="P338" s="86"/>
      <c r="Q338" s="86"/>
      <c r="R338" s="86"/>
      <c r="S338" s="86"/>
      <c r="T338" s="87"/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T338" s="19" t="s">
        <v>153</v>
      </c>
      <c r="AU338" s="19" t="s">
        <v>149</v>
      </c>
    </row>
    <row r="339" s="2" customFormat="1" ht="16.5" customHeight="1">
      <c r="A339" s="40"/>
      <c r="B339" s="41"/>
      <c r="C339" s="206" t="s">
        <v>523</v>
      </c>
      <c r="D339" s="206" t="s">
        <v>143</v>
      </c>
      <c r="E339" s="207" t="s">
        <v>524</v>
      </c>
      <c r="F339" s="208" t="s">
        <v>525</v>
      </c>
      <c r="G339" s="209" t="s">
        <v>209</v>
      </c>
      <c r="H339" s="210">
        <v>30.5</v>
      </c>
      <c r="I339" s="211"/>
      <c r="J339" s="212">
        <f>ROUND(I339*H339,2)</f>
        <v>0</v>
      </c>
      <c r="K339" s="208" t="s">
        <v>147</v>
      </c>
      <c r="L339" s="46"/>
      <c r="M339" s="213" t="s">
        <v>19</v>
      </c>
      <c r="N339" s="214" t="s">
        <v>42</v>
      </c>
      <c r="O339" s="86"/>
      <c r="P339" s="215">
        <f>O339*H339</f>
        <v>0</v>
      </c>
      <c r="Q339" s="215">
        <v>0</v>
      </c>
      <c r="R339" s="215">
        <f>Q339*H339</f>
        <v>0</v>
      </c>
      <c r="S339" s="215">
        <v>0.00023000000000000001</v>
      </c>
      <c r="T339" s="216">
        <f>S339*H339</f>
        <v>0.0070150000000000004</v>
      </c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R339" s="217" t="s">
        <v>284</v>
      </c>
      <c r="AT339" s="217" t="s">
        <v>143</v>
      </c>
      <c r="AU339" s="217" t="s">
        <v>149</v>
      </c>
      <c r="AY339" s="19" t="s">
        <v>140</v>
      </c>
      <c r="BE339" s="218">
        <f>IF(N339="základní",J339,0)</f>
        <v>0</v>
      </c>
      <c r="BF339" s="218">
        <f>IF(N339="snížená",J339,0)</f>
        <v>0</v>
      </c>
      <c r="BG339" s="218">
        <f>IF(N339="zákl. přenesená",J339,0)</f>
        <v>0</v>
      </c>
      <c r="BH339" s="218">
        <f>IF(N339="sníž. přenesená",J339,0)</f>
        <v>0</v>
      </c>
      <c r="BI339" s="218">
        <f>IF(N339="nulová",J339,0)</f>
        <v>0</v>
      </c>
      <c r="BJ339" s="19" t="s">
        <v>149</v>
      </c>
      <c r="BK339" s="218">
        <f>ROUND(I339*H339,2)</f>
        <v>0</v>
      </c>
      <c r="BL339" s="19" t="s">
        <v>284</v>
      </c>
      <c r="BM339" s="217" t="s">
        <v>1224</v>
      </c>
    </row>
    <row r="340" s="2" customFormat="1">
      <c r="A340" s="40"/>
      <c r="B340" s="41"/>
      <c r="C340" s="42"/>
      <c r="D340" s="219" t="s">
        <v>151</v>
      </c>
      <c r="E340" s="42"/>
      <c r="F340" s="220" t="s">
        <v>527</v>
      </c>
      <c r="G340" s="42"/>
      <c r="H340" s="42"/>
      <c r="I340" s="221"/>
      <c r="J340" s="42"/>
      <c r="K340" s="42"/>
      <c r="L340" s="46"/>
      <c r="M340" s="222"/>
      <c r="N340" s="223"/>
      <c r="O340" s="86"/>
      <c r="P340" s="86"/>
      <c r="Q340" s="86"/>
      <c r="R340" s="86"/>
      <c r="S340" s="86"/>
      <c r="T340" s="87"/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T340" s="19" t="s">
        <v>151</v>
      </c>
      <c r="AU340" s="19" t="s">
        <v>149</v>
      </c>
    </row>
    <row r="341" s="2" customFormat="1">
      <c r="A341" s="40"/>
      <c r="B341" s="41"/>
      <c r="C341" s="42"/>
      <c r="D341" s="224" t="s">
        <v>153</v>
      </c>
      <c r="E341" s="42"/>
      <c r="F341" s="225" t="s">
        <v>528</v>
      </c>
      <c r="G341" s="42"/>
      <c r="H341" s="42"/>
      <c r="I341" s="221"/>
      <c r="J341" s="42"/>
      <c r="K341" s="42"/>
      <c r="L341" s="46"/>
      <c r="M341" s="222"/>
      <c r="N341" s="223"/>
      <c r="O341" s="86"/>
      <c r="P341" s="86"/>
      <c r="Q341" s="86"/>
      <c r="R341" s="86"/>
      <c r="S341" s="86"/>
      <c r="T341" s="87"/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T341" s="19" t="s">
        <v>153</v>
      </c>
      <c r="AU341" s="19" t="s">
        <v>149</v>
      </c>
    </row>
    <row r="342" s="13" customFormat="1">
      <c r="A342" s="13"/>
      <c r="B342" s="226"/>
      <c r="C342" s="227"/>
      <c r="D342" s="219" t="s">
        <v>155</v>
      </c>
      <c r="E342" s="228" t="s">
        <v>19</v>
      </c>
      <c r="F342" s="229" t="s">
        <v>529</v>
      </c>
      <c r="G342" s="227"/>
      <c r="H342" s="230">
        <v>30.5</v>
      </c>
      <c r="I342" s="231"/>
      <c r="J342" s="227"/>
      <c r="K342" s="227"/>
      <c r="L342" s="232"/>
      <c r="M342" s="233"/>
      <c r="N342" s="234"/>
      <c r="O342" s="234"/>
      <c r="P342" s="234"/>
      <c r="Q342" s="234"/>
      <c r="R342" s="234"/>
      <c r="S342" s="234"/>
      <c r="T342" s="235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6" t="s">
        <v>155</v>
      </c>
      <c r="AU342" s="236" t="s">
        <v>149</v>
      </c>
      <c r="AV342" s="13" t="s">
        <v>149</v>
      </c>
      <c r="AW342" s="13" t="s">
        <v>32</v>
      </c>
      <c r="AX342" s="13" t="s">
        <v>78</v>
      </c>
      <c r="AY342" s="236" t="s">
        <v>140</v>
      </c>
    </row>
    <row r="343" s="2" customFormat="1" ht="16.5" customHeight="1">
      <c r="A343" s="40"/>
      <c r="B343" s="41"/>
      <c r="C343" s="206" t="s">
        <v>530</v>
      </c>
      <c r="D343" s="206" t="s">
        <v>143</v>
      </c>
      <c r="E343" s="207" t="s">
        <v>531</v>
      </c>
      <c r="F343" s="208" t="s">
        <v>532</v>
      </c>
      <c r="G343" s="209" t="s">
        <v>362</v>
      </c>
      <c r="H343" s="210">
        <v>5</v>
      </c>
      <c r="I343" s="211"/>
      <c r="J343" s="212">
        <f>ROUND(I343*H343,2)</f>
        <v>0</v>
      </c>
      <c r="K343" s="208" t="s">
        <v>147</v>
      </c>
      <c r="L343" s="46"/>
      <c r="M343" s="213" t="s">
        <v>19</v>
      </c>
      <c r="N343" s="214" t="s">
        <v>42</v>
      </c>
      <c r="O343" s="86"/>
      <c r="P343" s="215">
        <f>O343*H343</f>
        <v>0</v>
      </c>
      <c r="Q343" s="215">
        <v>0</v>
      </c>
      <c r="R343" s="215">
        <f>Q343*H343</f>
        <v>0</v>
      </c>
      <c r="S343" s="215">
        <v>0</v>
      </c>
      <c r="T343" s="216">
        <f>S343*H343</f>
        <v>0</v>
      </c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R343" s="217" t="s">
        <v>284</v>
      </c>
      <c r="AT343" s="217" t="s">
        <v>143</v>
      </c>
      <c r="AU343" s="217" t="s">
        <v>149</v>
      </c>
      <c r="AY343" s="19" t="s">
        <v>140</v>
      </c>
      <c r="BE343" s="218">
        <f>IF(N343="základní",J343,0)</f>
        <v>0</v>
      </c>
      <c r="BF343" s="218">
        <f>IF(N343="snížená",J343,0)</f>
        <v>0</v>
      </c>
      <c r="BG343" s="218">
        <f>IF(N343="zákl. přenesená",J343,0)</f>
        <v>0</v>
      </c>
      <c r="BH343" s="218">
        <f>IF(N343="sníž. přenesená",J343,0)</f>
        <v>0</v>
      </c>
      <c r="BI343" s="218">
        <f>IF(N343="nulová",J343,0)</f>
        <v>0</v>
      </c>
      <c r="BJ343" s="19" t="s">
        <v>149</v>
      </c>
      <c r="BK343" s="218">
        <f>ROUND(I343*H343,2)</f>
        <v>0</v>
      </c>
      <c r="BL343" s="19" t="s">
        <v>284</v>
      </c>
      <c r="BM343" s="217" t="s">
        <v>1225</v>
      </c>
    </row>
    <row r="344" s="2" customFormat="1">
      <c r="A344" s="40"/>
      <c r="B344" s="41"/>
      <c r="C344" s="42"/>
      <c r="D344" s="219" t="s">
        <v>151</v>
      </c>
      <c r="E344" s="42"/>
      <c r="F344" s="220" t="s">
        <v>534</v>
      </c>
      <c r="G344" s="42"/>
      <c r="H344" s="42"/>
      <c r="I344" s="221"/>
      <c r="J344" s="42"/>
      <c r="K344" s="42"/>
      <c r="L344" s="46"/>
      <c r="M344" s="222"/>
      <c r="N344" s="223"/>
      <c r="O344" s="86"/>
      <c r="P344" s="86"/>
      <c r="Q344" s="86"/>
      <c r="R344" s="86"/>
      <c r="S344" s="86"/>
      <c r="T344" s="87"/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T344" s="19" t="s">
        <v>151</v>
      </c>
      <c r="AU344" s="19" t="s">
        <v>149</v>
      </c>
    </row>
    <row r="345" s="2" customFormat="1">
      <c r="A345" s="40"/>
      <c r="B345" s="41"/>
      <c r="C345" s="42"/>
      <c r="D345" s="224" t="s">
        <v>153</v>
      </c>
      <c r="E345" s="42"/>
      <c r="F345" s="225" t="s">
        <v>535</v>
      </c>
      <c r="G345" s="42"/>
      <c r="H345" s="42"/>
      <c r="I345" s="221"/>
      <c r="J345" s="42"/>
      <c r="K345" s="42"/>
      <c r="L345" s="46"/>
      <c r="M345" s="222"/>
      <c r="N345" s="223"/>
      <c r="O345" s="86"/>
      <c r="P345" s="86"/>
      <c r="Q345" s="86"/>
      <c r="R345" s="86"/>
      <c r="S345" s="86"/>
      <c r="T345" s="87"/>
      <c r="U345" s="40"/>
      <c r="V345" s="40"/>
      <c r="W345" s="40"/>
      <c r="X345" s="40"/>
      <c r="Y345" s="40"/>
      <c r="Z345" s="40"/>
      <c r="AA345" s="40"/>
      <c r="AB345" s="40"/>
      <c r="AC345" s="40"/>
      <c r="AD345" s="40"/>
      <c r="AE345" s="40"/>
      <c r="AT345" s="19" t="s">
        <v>153</v>
      </c>
      <c r="AU345" s="19" t="s">
        <v>149</v>
      </c>
    </row>
    <row r="346" s="13" customFormat="1">
      <c r="A346" s="13"/>
      <c r="B346" s="226"/>
      <c r="C346" s="227"/>
      <c r="D346" s="219" t="s">
        <v>155</v>
      </c>
      <c r="E346" s="228" t="s">
        <v>19</v>
      </c>
      <c r="F346" s="229" t="s">
        <v>536</v>
      </c>
      <c r="G346" s="227"/>
      <c r="H346" s="230">
        <v>5</v>
      </c>
      <c r="I346" s="231"/>
      <c r="J346" s="227"/>
      <c r="K346" s="227"/>
      <c r="L346" s="232"/>
      <c r="M346" s="233"/>
      <c r="N346" s="234"/>
      <c r="O346" s="234"/>
      <c r="P346" s="234"/>
      <c r="Q346" s="234"/>
      <c r="R346" s="234"/>
      <c r="S346" s="234"/>
      <c r="T346" s="235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6" t="s">
        <v>155</v>
      </c>
      <c r="AU346" s="236" t="s">
        <v>149</v>
      </c>
      <c r="AV346" s="13" t="s">
        <v>149</v>
      </c>
      <c r="AW346" s="13" t="s">
        <v>32</v>
      </c>
      <c r="AX346" s="13" t="s">
        <v>78</v>
      </c>
      <c r="AY346" s="236" t="s">
        <v>140</v>
      </c>
    </row>
    <row r="347" s="2" customFormat="1" ht="16.5" customHeight="1">
      <c r="A347" s="40"/>
      <c r="B347" s="41"/>
      <c r="C347" s="206" t="s">
        <v>537</v>
      </c>
      <c r="D347" s="206" t="s">
        <v>143</v>
      </c>
      <c r="E347" s="207" t="s">
        <v>538</v>
      </c>
      <c r="F347" s="208" t="s">
        <v>539</v>
      </c>
      <c r="G347" s="209" t="s">
        <v>362</v>
      </c>
      <c r="H347" s="210">
        <v>4</v>
      </c>
      <c r="I347" s="211"/>
      <c r="J347" s="212">
        <f>ROUND(I347*H347,2)</f>
        <v>0</v>
      </c>
      <c r="K347" s="208" t="s">
        <v>147</v>
      </c>
      <c r="L347" s="46"/>
      <c r="M347" s="213" t="s">
        <v>19</v>
      </c>
      <c r="N347" s="214" t="s">
        <v>42</v>
      </c>
      <c r="O347" s="86"/>
      <c r="P347" s="215">
        <f>O347*H347</f>
        <v>0</v>
      </c>
      <c r="Q347" s="215">
        <v>0</v>
      </c>
      <c r="R347" s="215">
        <f>Q347*H347</f>
        <v>0</v>
      </c>
      <c r="S347" s="215">
        <v>0</v>
      </c>
      <c r="T347" s="216">
        <f>S347*H347</f>
        <v>0</v>
      </c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R347" s="217" t="s">
        <v>284</v>
      </c>
      <c r="AT347" s="217" t="s">
        <v>143</v>
      </c>
      <c r="AU347" s="217" t="s">
        <v>149</v>
      </c>
      <c r="AY347" s="19" t="s">
        <v>140</v>
      </c>
      <c r="BE347" s="218">
        <f>IF(N347="základní",J347,0)</f>
        <v>0</v>
      </c>
      <c r="BF347" s="218">
        <f>IF(N347="snížená",J347,0)</f>
        <v>0</v>
      </c>
      <c r="BG347" s="218">
        <f>IF(N347="zákl. přenesená",J347,0)</f>
        <v>0</v>
      </c>
      <c r="BH347" s="218">
        <f>IF(N347="sníž. přenesená",J347,0)</f>
        <v>0</v>
      </c>
      <c r="BI347" s="218">
        <f>IF(N347="nulová",J347,0)</f>
        <v>0</v>
      </c>
      <c r="BJ347" s="19" t="s">
        <v>149</v>
      </c>
      <c r="BK347" s="218">
        <f>ROUND(I347*H347,2)</f>
        <v>0</v>
      </c>
      <c r="BL347" s="19" t="s">
        <v>284</v>
      </c>
      <c r="BM347" s="217" t="s">
        <v>1226</v>
      </c>
    </row>
    <row r="348" s="2" customFormat="1">
      <c r="A348" s="40"/>
      <c r="B348" s="41"/>
      <c r="C348" s="42"/>
      <c r="D348" s="219" t="s">
        <v>151</v>
      </c>
      <c r="E348" s="42"/>
      <c r="F348" s="220" t="s">
        <v>541</v>
      </c>
      <c r="G348" s="42"/>
      <c r="H348" s="42"/>
      <c r="I348" s="221"/>
      <c r="J348" s="42"/>
      <c r="K348" s="42"/>
      <c r="L348" s="46"/>
      <c r="M348" s="222"/>
      <c r="N348" s="223"/>
      <c r="O348" s="86"/>
      <c r="P348" s="86"/>
      <c r="Q348" s="86"/>
      <c r="R348" s="86"/>
      <c r="S348" s="86"/>
      <c r="T348" s="87"/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T348" s="19" t="s">
        <v>151</v>
      </c>
      <c r="AU348" s="19" t="s">
        <v>149</v>
      </c>
    </row>
    <row r="349" s="2" customFormat="1">
      <c r="A349" s="40"/>
      <c r="B349" s="41"/>
      <c r="C349" s="42"/>
      <c r="D349" s="224" t="s">
        <v>153</v>
      </c>
      <c r="E349" s="42"/>
      <c r="F349" s="225" t="s">
        <v>542</v>
      </c>
      <c r="G349" s="42"/>
      <c r="H349" s="42"/>
      <c r="I349" s="221"/>
      <c r="J349" s="42"/>
      <c r="K349" s="42"/>
      <c r="L349" s="46"/>
      <c r="M349" s="222"/>
      <c r="N349" s="223"/>
      <c r="O349" s="86"/>
      <c r="P349" s="86"/>
      <c r="Q349" s="86"/>
      <c r="R349" s="86"/>
      <c r="S349" s="86"/>
      <c r="T349" s="87"/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T349" s="19" t="s">
        <v>153</v>
      </c>
      <c r="AU349" s="19" t="s">
        <v>149</v>
      </c>
    </row>
    <row r="350" s="2" customFormat="1" ht="16.5" customHeight="1">
      <c r="A350" s="40"/>
      <c r="B350" s="41"/>
      <c r="C350" s="206" t="s">
        <v>543</v>
      </c>
      <c r="D350" s="206" t="s">
        <v>143</v>
      </c>
      <c r="E350" s="207" t="s">
        <v>544</v>
      </c>
      <c r="F350" s="208" t="s">
        <v>545</v>
      </c>
      <c r="G350" s="209" t="s">
        <v>209</v>
      </c>
      <c r="H350" s="210">
        <v>64</v>
      </c>
      <c r="I350" s="211"/>
      <c r="J350" s="212">
        <f>ROUND(I350*H350,2)</f>
        <v>0</v>
      </c>
      <c r="K350" s="208" t="s">
        <v>147</v>
      </c>
      <c r="L350" s="46"/>
      <c r="M350" s="213" t="s">
        <v>19</v>
      </c>
      <c r="N350" s="214" t="s">
        <v>42</v>
      </c>
      <c r="O350" s="86"/>
      <c r="P350" s="215">
        <f>O350*H350</f>
        <v>0</v>
      </c>
      <c r="Q350" s="215">
        <v>1.0000000000000001E-05</v>
      </c>
      <c r="R350" s="215">
        <f>Q350*H350</f>
        <v>0.00064000000000000005</v>
      </c>
      <c r="S350" s="215">
        <v>0</v>
      </c>
      <c r="T350" s="216">
        <f>S350*H350</f>
        <v>0</v>
      </c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R350" s="217" t="s">
        <v>284</v>
      </c>
      <c r="AT350" s="217" t="s">
        <v>143</v>
      </c>
      <c r="AU350" s="217" t="s">
        <v>149</v>
      </c>
      <c r="AY350" s="19" t="s">
        <v>140</v>
      </c>
      <c r="BE350" s="218">
        <f>IF(N350="základní",J350,0)</f>
        <v>0</v>
      </c>
      <c r="BF350" s="218">
        <f>IF(N350="snížená",J350,0)</f>
        <v>0</v>
      </c>
      <c r="BG350" s="218">
        <f>IF(N350="zákl. přenesená",J350,0)</f>
        <v>0</v>
      </c>
      <c r="BH350" s="218">
        <f>IF(N350="sníž. přenesená",J350,0)</f>
        <v>0</v>
      </c>
      <c r="BI350" s="218">
        <f>IF(N350="nulová",J350,0)</f>
        <v>0</v>
      </c>
      <c r="BJ350" s="19" t="s">
        <v>149</v>
      </c>
      <c r="BK350" s="218">
        <f>ROUND(I350*H350,2)</f>
        <v>0</v>
      </c>
      <c r="BL350" s="19" t="s">
        <v>284</v>
      </c>
      <c r="BM350" s="217" t="s">
        <v>1227</v>
      </c>
    </row>
    <row r="351" s="2" customFormat="1">
      <c r="A351" s="40"/>
      <c r="B351" s="41"/>
      <c r="C351" s="42"/>
      <c r="D351" s="219" t="s">
        <v>151</v>
      </c>
      <c r="E351" s="42"/>
      <c r="F351" s="220" t="s">
        <v>547</v>
      </c>
      <c r="G351" s="42"/>
      <c r="H351" s="42"/>
      <c r="I351" s="221"/>
      <c r="J351" s="42"/>
      <c r="K351" s="42"/>
      <c r="L351" s="46"/>
      <c r="M351" s="222"/>
      <c r="N351" s="223"/>
      <c r="O351" s="86"/>
      <c r="P351" s="86"/>
      <c r="Q351" s="86"/>
      <c r="R351" s="86"/>
      <c r="S351" s="86"/>
      <c r="T351" s="87"/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T351" s="19" t="s">
        <v>151</v>
      </c>
      <c r="AU351" s="19" t="s">
        <v>149</v>
      </c>
    </row>
    <row r="352" s="2" customFormat="1">
      <c r="A352" s="40"/>
      <c r="B352" s="41"/>
      <c r="C352" s="42"/>
      <c r="D352" s="224" t="s">
        <v>153</v>
      </c>
      <c r="E352" s="42"/>
      <c r="F352" s="225" t="s">
        <v>548</v>
      </c>
      <c r="G352" s="42"/>
      <c r="H352" s="42"/>
      <c r="I352" s="221"/>
      <c r="J352" s="42"/>
      <c r="K352" s="42"/>
      <c r="L352" s="46"/>
      <c r="M352" s="222"/>
      <c r="N352" s="223"/>
      <c r="O352" s="86"/>
      <c r="P352" s="86"/>
      <c r="Q352" s="86"/>
      <c r="R352" s="86"/>
      <c r="S352" s="86"/>
      <c r="T352" s="87"/>
      <c r="U352" s="40"/>
      <c r="V352" s="40"/>
      <c r="W352" s="40"/>
      <c r="X352" s="40"/>
      <c r="Y352" s="40"/>
      <c r="Z352" s="40"/>
      <c r="AA352" s="40"/>
      <c r="AB352" s="40"/>
      <c r="AC352" s="40"/>
      <c r="AD352" s="40"/>
      <c r="AE352" s="40"/>
      <c r="AT352" s="19" t="s">
        <v>153</v>
      </c>
      <c r="AU352" s="19" t="s">
        <v>149</v>
      </c>
    </row>
    <row r="353" s="13" customFormat="1">
      <c r="A353" s="13"/>
      <c r="B353" s="226"/>
      <c r="C353" s="227"/>
      <c r="D353" s="219" t="s">
        <v>155</v>
      </c>
      <c r="E353" s="228" t="s">
        <v>19</v>
      </c>
      <c r="F353" s="229" t="s">
        <v>549</v>
      </c>
      <c r="G353" s="227"/>
      <c r="H353" s="230">
        <v>64</v>
      </c>
      <c r="I353" s="231"/>
      <c r="J353" s="227"/>
      <c r="K353" s="227"/>
      <c r="L353" s="232"/>
      <c r="M353" s="233"/>
      <c r="N353" s="234"/>
      <c r="O353" s="234"/>
      <c r="P353" s="234"/>
      <c r="Q353" s="234"/>
      <c r="R353" s="234"/>
      <c r="S353" s="234"/>
      <c r="T353" s="235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6" t="s">
        <v>155</v>
      </c>
      <c r="AU353" s="236" t="s">
        <v>149</v>
      </c>
      <c r="AV353" s="13" t="s">
        <v>149</v>
      </c>
      <c r="AW353" s="13" t="s">
        <v>32</v>
      </c>
      <c r="AX353" s="13" t="s">
        <v>78</v>
      </c>
      <c r="AY353" s="236" t="s">
        <v>140</v>
      </c>
    </row>
    <row r="354" s="2" customFormat="1" ht="16.5" customHeight="1">
      <c r="A354" s="40"/>
      <c r="B354" s="41"/>
      <c r="C354" s="206" t="s">
        <v>550</v>
      </c>
      <c r="D354" s="206" t="s">
        <v>143</v>
      </c>
      <c r="E354" s="207" t="s">
        <v>551</v>
      </c>
      <c r="F354" s="208" t="s">
        <v>552</v>
      </c>
      <c r="G354" s="209" t="s">
        <v>308</v>
      </c>
      <c r="H354" s="210">
        <v>0.029000000000000001</v>
      </c>
      <c r="I354" s="211"/>
      <c r="J354" s="212">
        <f>ROUND(I354*H354,2)</f>
        <v>0</v>
      </c>
      <c r="K354" s="208" t="s">
        <v>147</v>
      </c>
      <c r="L354" s="46"/>
      <c r="M354" s="213" t="s">
        <v>19</v>
      </c>
      <c r="N354" s="214" t="s">
        <v>42</v>
      </c>
      <c r="O354" s="86"/>
      <c r="P354" s="215">
        <f>O354*H354</f>
        <v>0</v>
      </c>
      <c r="Q354" s="215">
        <v>0</v>
      </c>
      <c r="R354" s="215">
        <f>Q354*H354</f>
        <v>0</v>
      </c>
      <c r="S354" s="215">
        <v>0</v>
      </c>
      <c r="T354" s="216">
        <f>S354*H354</f>
        <v>0</v>
      </c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R354" s="217" t="s">
        <v>284</v>
      </c>
      <c r="AT354" s="217" t="s">
        <v>143</v>
      </c>
      <c r="AU354" s="217" t="s">
        <v>149</v>
      </c>
      <c r="AY354" s="19" t="s">
        <v>140</v>
      </c>
      <c r="BE354" s="218">
        <f>IF(N354="základní",J354,0)</f>
        <v>0</v>
      </c>
      <c r="BF354" s="218">
        <f>IF(N354="snížená",J354,0)</f>
        <v>0</v>
      </c>
      <c r="BG354" s="218">
        <f>IF(N354="zákl. přenesená",J354,0)</f>
        <v>0</v>
      </c>
      <c r="BH354" s="218">
        <f>IF(N354="sníž. přenesená",J354,0)</f>
        <v>0</v>
      </c>
      <c r="BI354" s="218">
        <f>IF(N354="nulová",J354,0)</f>
        <v>0</v>
      </c>
      <c r="BJ354" s="19" t="s">
        <v>149</v>
      </c>
      <c r="BK354" s="218">
        <f>ROUND(I354*H354,2)</f>
        <v>0</v>
      </c>
      <c r="BL354" s="19" t="s">
        <v>284</v>
      </c>
      <c r="BM354" s="217" t="s">
        <v>1228</v>
      </c>
    </row>
    <row r="355" s="2" customFormat="1">
      <c r="A355" s="40"/>
      <c r="B355" s="41"/>
      <c r="C355" s="42"/>
      <c r="D355" s="219" t="s">
        <v>151</v>
      </c>
      <c r="E355" s="42"/>
      <c r="F355" s="220" t="s">
        <v>554</v>
      </c>
      <c r="G355" s="42"/>
      <c r="H355" s="42"/>
      <c r="I355" s="221"/>
      <c r="J355" s="42"/>
      <c r="K355" s="42"/>
      <c r="L355" s="46"/>
      <c r="M355" s="222"/>
      <c r="N355" s="223"/>
      <c r="O355" s="86"/>
      <c r="P355" s="86"/>
      <c r="Q355" s="86"/>
      <c r="R355" s="86"/>
      <c r="S355" s="86"/>
      <c r="T355" s="87"/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T355" s="19" t="s">
        <v>151</v>
      </c>
      <c r="AU355" s="19" t="s">
        <v>149</v>
      </c>
    </row>
    <row r="356" s="2" customFormat="1">
      <c r="A356" s="40"/>
      <c r="B356" s="41"/>
      <c r="C356" s="42"/>
      <c r="D356" s="224" t="s">
        <v>153</v>
      </c>
      <c r="E356" s="42"/>
      <c r="F356" s="225" t="s">
        <v>555</v>
      </c>
      <c r="G356" s="42"/>
      <c r="H356" s="42"/>
      <c r="I356" s="221"/>
      <c r="J356" s="42"/>
      <c r="K356" s="42"/>
      <c r="L356" s="46"/>
      <c r="M356" s="222"/>
      <c r="N356" s="223"/>
      <c r="O356" s="86"/>
      <c r="P356" s="86"/>
      <c r="Q356" s="86"/>
      <c r="R356" s="86"/>
      <c r="S356" s="86"/>
      <c r="T356" s="87"/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T356" s="19" t="s">
        <v>153</v>
      </c>
      <c r="AU356" s="19" t="s">
        <v>149</v>
      </c>
    </row>
    <row r="357" s="12" customFormat="1" ht="22.8" customHeight="1">
      <c r="A357" s="12"/>
      <c r="B357" s="190"/>
      <c r="C357" s="191"/>
      <c r="D357" s="192" t="s">
        <v>69</v>
      </c>
      <c r="E357" s="204" t="s">
        <v>556</v>
      </c>
      <c r="F357" s="204" t="s">
        <v>557</v>
      </c>
      <c r="G357" s="191"/>
      <c r="H357" s="191"/>
      <c r="I357" s="194"/>
      <c r="J357" s="205">
        <f>BK357</f>
        <v>0</v>
      </c>
      <c r="K357" s="191"/>
      <c r="L357" s="196"/>
      <c r="M357" s="197"/>
      <c r="N357" s="198"/>
      <c r="O357" s="198"/>
      <c r="P357" s="199">
        <f>SUM(P358:P408)</f>
        <v>0</v>
      </c>
      <c r="Q357" s="198"/>
      <c r="R357" s="199">
        <f>SUM(R358:R408)</f>
        <v>0.085309999999999997</v>
      </c>
      <c r="S357" s="198"/>
      <c r="T357" s="200">
        <f>SUM(T358:T408)</f>
        <v>0.080890000000000004</v>
      </c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R357" s="201" t="s">
        <v>149</v>
      </c>
      <c r="AT357" s="202" t="s">
        <v>69</v>
      </c>
      <c r="AU357" s="202" t="s">
        <v>78</v>
      </c>
      <c r="AY357" s="201" t="s">
        <v>140</v>
      </c>
      <c r="BK357" s="203">
        <f>SUM(BK358:BK408)</f>
        <v>0</v>
      </c>
    </row>
    <row r="358" s="2" customFormat="1" ht="16.5" customHeight="1">
      <c r="A358" s="40"/>
      <c r="B358" s="41"/>
      <c r="C358" s="206" t="s">
        <v>558</v>
      </c>
      <c r="D358" s="206" t="s">
        <v>143</v>
      </c>
      <c r="E358" s="207" t="s">
        <v>559</v>
      </c>
      <c r="F358" s="208" t="s">
        <v>560</v>
      </c>
      <c r="G358" s="209" t="s">
        <v>561</v>
      </c>
      <c r="H358" s="210">
        <v>1</v>
      </c>
      <c r="I358" s="211"/>
      <c r="J358" s="212">
        <f>ROUND(I358*H358,2)</f>
        <v>0</v>
      </c>
      <c r="K358" s="208" t="s">
        <v>147</v>
      </c>
      <c r="L358" s="46"/>
      <c r="M358" s="213" t="s">
        <v>19</v>
      </c>
      <c r="N358" s="214" t="s">
        <v>42</v>
      </c>
      <c r="O358" s="86"/>
      <c r="P358" s="215">
        <f>O358*H358</f>
        <v>0</v>
      </c>
      <c r="Q358" s="215">
        <v>0</v>
      </c>
      <c r="R358" s="215">
        <f>Q358*H358</f>
        <v>0</v>
      </c>
      <c r="S358" s="215">
        <v>0.01933</v>
      </c>
      <c r="T358" s="216">
        <f>S358*H358</f>
        <v>0.01933</v>
      </c>
      <c r="U358" s="40"/>
      <c r="V358" s="40"/>
      <c r="W358" s="40"/>
      <c r="X358" s="40"/>
      <c r="Y358" s="40"/>
      <c r="Z358" s="40"/>
      <c r="AA358" s="40"/>
      <c r="AB358" s="40"/>
      <c r="AC358" s="40"/>
      <c r="AD358" s="40"/>
      <c r="AE358" s="40"/>
      <c r="AR358" s="217" t="s">
        <v>284</v>
      </c>
      <c r="AT358" s="217" t="s">
        <v>143</v>
      </c>
      <c r="AU358" s="217" t="s">
        <v>149</v>
      </c>
      <c r="AY358" s="19" t="s">
        <v>140</v>
      </c>
      <c r="BE358" s="218">
        <f>IF(N358="základní",J358,0)</f>
        <v>0</v>
      </c>
      <c r="BF358" s="218">
        <f>IF(N358="snížená",J358,0)</f>
        <v>0</v>
      </c>
      <c r="BG358" s="218">
        <f>IF(N358="zákl. přenesená",J358,0)</f>
        <v>0</v>
      </c>
      <c r="BH358" s="218">
        <f>IF(N358="sníž. přenesená",J358,0)</f>
        <v>0</v>
      </c>
      <c r="BI358" s="218">
        <f>IF(N358="nulová",J358,0)</f>
        <v>0</v>
      </c>
      <c r="BJ358" s="19" t="s">
        <v>149</v>
      </c>
      <c r="BK358" s="218">
        <f>ROUND(I358*H358,2)</f>
        <v>0</v>
      </c>
      <c r="BL358" s="19" t="s">
        <v>284</v>
      </c>
      <c r="BM358" s="217" t="s">
        <v>1229</v>
      </c>
    </row>
    <row r="359" s="2" customFormat="1">
      <c r="A359" s="40"/>
      <c r="B359" s="41"/>
      <c r="C359" s="42"/>
      <c r="D359" s="219" t="s">
        <v>151</v>
      </c>
      <c r="E359" s="42"/>
      <c r="F359" s="220" t="s">
        <v>563</v>
      </c>
      <c r="G359" s="42"/>
      <c r="H359" s="42"/>
      <c r="I359" s="221"/>
      <c r="J359" s="42"/>
      <c r="K359" s="42"/>
      <c r="L359" s="46"/>
      <c r="M359" s="222"/>
      <c r="N359" s="223"/>
      <c r="O359" s="86"/>
      <c r="P359" s="86"/>
      <c r="Q359" s="86"/>
      <c r="R359" s="86"/>
      <c r="S359" s="86"/>
      <c r="T359" s="87"/>
      <c r="U359" s="40"/>
      <c r="V359" s="40"/>
      <c r="W359" s="40"/>
      <c r="X359" s="40"/>
      <c r="Y359" s="40"/>
      <c r="Z359" s="40"/>
      <c r="AA359" s="40"/>
      <c r="AB359" s="40"/>
      <c r="AC359" s="40"/>
      <c r="AD359" s="40"/>
      <c r="AE359" s="40"/>
      <c r="AT359" s="19" t="s">
        <v>151</v>
      </c>
      <c r="AU359" s="19" t="s">
        <v>149</v>
      </c>
    </row>
    <row r="360" s="2" customFormat="1">
      <c r="A360" s="40"/>
      <c r="B360" s="41"/>
      <c r="C360" s="42"/>
      <c r="D360" s="224" t="s">
        <v>153</v>
      </c>
      <c r="E360" s="42"/>
      <c r="F360" s="225" t="s">
        <v>564</v>
      </c>
      <c r="G360" s="42"/>
      <c r="H360" s="42"/>
      <c r="I360" s="221"/>
      <c r="J360" s="42"/>
      <c r="K360" s="42"/>
      <c r="L360" s="46"/>
      <c r="M360" s="222"/>
      <c r="N360" s="223"/>
      <c r="O360" s="86"/>
      <c r="P360" s="86"/>
      <c r="Q360" s="86"/>
      <c r="R360" s="86"/>
      <c r="S360" s="86"/>
      <c r="T360" s="87"/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T360" s="19" t="s">
        <v>153</v>
      </c>
      <c r="AU360" s="19" t="s">
        <v>149</v>
      </c>
    </row>
    <row r="361" s="2" customFormat="1" ht="16.5" customHeight="1">
      <c r="A361" s="40"/>
      <c r="B361" s="41"/>
      <c r="C361" s="206" t="s">
        <v>565</v>
      </c>
      <c r="D361" s="206" t="s">
        <v>143</v>
      </c>
      <c r="E361" s="207" t="s">
        <v>566</v>
      </c>
      <c r="F361" s="208" t="s">
        <v>567</v>
      </c>
      <c r="G361" s="209" t="s">
        <v>561</v>
      </c>
      <c r="H361" s="210">
        <v>1</v>
      </c>
      <c r="I361" s="211"/>
      <c r="J361" s="212">
        <f>ROUND(I361*H361,2)</f>
        <v>0</v>
      </c>
      <c r="K361" s="208" t="s">
        <v>147</v>
      </c>
      <c r="L361" s="46"/>
      <c r="M361" s="213" t="s">
        <v>19</v>
      </c>
      <c r="N361" s="214" t="s">
        <v>42</v>
      </c>
      <c r="O361" s="86"/>
      <c r="P361" s="215">
        <f>O361*H361</f>
        <v>0</v>
      </c>
      <c r="Q361" s="215">
        <v>0.029440000000000001</v>
      </c>
      <c r="R361" s="215">
        <f>Q361*H361</f>
        <v>0.029440000000000001</v>
      </c>
      <c r="S361" s="215">
        <v>0</v>
      </c>
      <c r="T361" s="216">
        <f>S361*H361</f>
        <v>0</v>
      </c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R361" s="217" t="s">
        <v>284</v>
      </c>
      <c r="AT361" s="217" t="s">
        <v>143</v>
      </c>
      <c r="AU361" s="217" t="s">
        <v>149</v>
      </c>
      <c r="AY361" s="19" t="s">
        <v>140</v>
      </c>
      <c r="BE361" s="218">
        <f>IF(N361="základní",J361,0)</f>
        <v>0</v>
      </c>
      <c r="BF361" s="218">
        <f>IF(N361="snížená",J361,0)</f>
        <v>0</v>
      </c>
      <c r="BG361" s="218">
        <f>IF(N361="zákl. přenesená",J361,0)</f>
        <v>0</v>
      </c>
      <c r="BH361" s="218">
        <f>IF(N361="sníž. přenesená",J361,0)</f>
        <v>0</v>
      </c>
      <c r="BI361" s="218">
        <f>IF(N361="nulová",J361,0)</f>
        <v>0</v>
      </c>
      <c r="BJ361" s="19" t="s">
        <v>149</v>
      </c>
      <c r="BK361" s="218">
        <f>ROUND(I361*H361,2)</f>
        <v>0</v>
      </c>
      <c r="BL361" s="19" t="s">
        <v>284</v>
      </c>
      <c r="BM361" s="217" t="s">
        <v>1230</v>
      </c>
    </row>
    <row r="362" s="2" customFormat="1">
      <c r="A362" s="40"/>
      <c r="B362" s="41"/>
      <c r="C362" s="42"/>
      <c r="D362" s="219" t="s">
        <v>151</v>
      </c>
      <c r="E362" s="42"/>
      <c r="F362" s="220" t="s">
        <v>569</v>
      </c>
      <c r="G362" s="42"/>
      <c r="H362" s="42"/>
      <c r="I362" s="221"/>
      <c r="J362" s="42"/>
      <c r="K362" s="42"/>
      <c r="L362" s="46"/>
      <c r="M362" s="222"/>
      <c r="N362" s="223"/>
      <c r="O362" s="86"/>
      <c r="P362" s="86"/>
      <c r="Q362" s="86"/>
      <c r="R362" s="86"/>
      <c r="S362" s="86"/>
      <c r="T362" s="87"/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T362" s="19" t="s">
        <v>151</v>
      </c>
      <c r="AU362" s="19" t="s">
        <v>149</v>
      </c>
    </row>
    <row r="363" s="2" customFormat="1">
      <c r="A363" s="40"/>
      <c r="B363" s="41"/>
      <c r="C363" s="42"/>
      <c r="D363" s="224" t="s">
        <v>153</v>
      </c>
      <c r="E363" s="42"/>
      <c r="F363" s="225" t="s">
        <v>570</v>
      </c>
      <c r="G363" s="42"/>
      <c r="H363" s="42"/>
      <c r="I363" s="221"/>
      <c r="J363" s="42"/>
      <c r="K363" s="42"/>
      <c r="L363" s="46"/>
      <c r="M363" s="222"/>
      <c r="N363" s="223"/>
      <c r="O363" s="86"/>
      <c r="P363" s="86"/>
      <c r="Q363" s="86"/>
      <c r="R363" s="86"/>
      <c r="S363" s="86"/>
      <c r="T363" s="87"/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T363" s="19" t="s">
        <v>153</v>
      </c>
      <c r="AU363" s="19" t="s">
        <v>149</v>
      </c>
    </row>
    <row r="364" s="2" customFormat="1" ht="16.5" customHeight="1">
      <c r="A364" s="40"/>
      <c r="B364" s="41"/>
      <c r="C364" s="206" t="s">
        <v>571</v>
      </c>
      <c r="D364" s="206" t="s">
        <v>143</v>
      </c>
      <c r="E364" s="207" t="s">
        <v>572</v>
      </c>
      <c r="F364" s="208" t="s">
        <v>573</v>
      </c>
      <c r="G364" s="209" t="s">
        <v>561</v>
      </c>
      <c r="H364" s="210">
        <v>1</v>
      </c>
      <c r="I364" s="211"/>
      <c r="J364" s="212">
        <f>ROUND(I364*H364,2)</f>
        <v>0</v>
      </c>
      <c r="K364" s="208" t="s">
        <v>147</v>
      </c>
      <c r="L364" s="46"/>
      <c r="M364" s="213" t="s">
        <v>19</v>
      </c>
      <c r="N364" s="214" t="s">
        <v>42</v>
      </c>
      <c r="O364" s="86"/>
      <c r="P364" s="215">
        <f>O364*H364</f>
        <v>0</v>
      </c>
      <c r="Q364" s="215">
        <v>0</v>
      </c>
      <c r="R364" s="215">
        <f>Q364*H364</f>
        <v>0</v>
      </c>
      <c r="S364" s="215">
        <v>0.019460000000000002</v>
      </c>
      <c r="T364" s="216">
        <f>S364*H364</f>
        <v>0.019460000000000002</v>
      </c>
      <c r="U364" s="40"/>
      <c r="V364" s="40"/>
      <c r="W364" s="40"/>
      <c r="X364" s="40"/>
      <c r="Y364" s="40"/>
      <c r="Z364" s="40"/>
      <c r="AA364" s="40"/>
      <c r="AB364" s="40"/>
      <c r="AC364" s="40"/>
      <c r="AD364" s="40"/>
      <c r="AE364" s="40"/>
      <c r="AR364" s="217" t="s">
        <v>284</v>
      </c>
      <c r="AT364" s="217" t="s">
        <v>143</v>
      </c>
      <c r="AU364" s="217" t="s">
        <v>149</v>
      </c>
      <c r="AY364" s="19" t="s">
        <v>140</v>
      </c>
      <c r="BE364" s="218">
        <f>IF(N364="základní",J364,0)</f>
        <v>0</v>
      </c>
      <c r="BF364" s="218">
        <f>IF(N364="snížená",J364,0)</f>
        <v>0</v>
      </c>
      <c r="BG364" s="218">
        <f>IF(N364="zákl. přenesená",J364,0)</f>
        <v>0</v>
      </c>
      <c r="BH364" s="218">
        <f>IF(N364="sníž. přenesená",J364,0)</f>
        <v>0</v>
      </c>
      <c r="BI364" s="218">
        <f>IF(N364="nulová",J364,0)</f>
        <v>0</v>
      </c>
      <c r="BJ364" s="19" t="s">
        <v>149</v>
      </c>
      <c r="BK364" s="218">
        <f>ROUND(I364*H364,2)</f>
        <v>0</v>
      </c>
      <c r="BL364" s="19" t="s">
        <v>284</v>
      </c>
      <c r="BM364" s="217" t="s">
        <v>1231</v>
      </c>
    </row>
    <row r="365" s="2" customFormat="1">
      <c r="A365" s="40"/>
      <c r="B365" s="41"/>
      <c r="C365" s="42"/>
      <c r="D365" s="219" t="s">
        <v>151</v>
      </c>
      <c r="E365" s="42"/>
      <c r="F365" s="220" t="s">
        <v>575</v>
      </c>
      <c r="G365" s="42"/>
      <c r="H365" s="42"/>
      <c r="I365" s="221"/>
      <c r="J365" s="42"/>
      <c r="K365" s="42"/>
      <c r="L365" s="46"/>
      <c r="M365" s="222"/>
      <c r="N365" s="223"/>
      <c r="O365" s="86"/>
      <c r="P365" s="86"/>
      <c r="Q365" s="86"/>
      <c r="R365" s="86"/>
      <c r="S365" s="86"/>
      <c r="T365" s="87"/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T365" s="19" t="s">
        <v>151</v>
      </c>
      <c r="AU365" s="19" t="s">
        <v>149</v>
      </c>
    </row>
    <row r="366" s="2" customFormat="1">
      <c r="A366" s="40"/>
      <c r="B366" s="41"/>
      <c r="C366" s="42"/>
      <c r="D366" s="224" t="s">
        <v>153</v>
      </c>
      <c r="E366" s="42"/>
      <c r="F366" s="225" t="s">
        <v>576</v>
      </c>
      <c r="G366" s="42"/>
      <c r="H366" s="42"/>
      <c r="I366" s="221"/>
      <c r="J366" s="42"/>
      <c r="K366" s="42"/>
      <c r="L366" s="46"/>
      <c r="M366" s="222"/>
      <c r="N366" s="223"/>
      <c r="O366" s="86"/>
      <c r="P366" s="86"/>
      <c r="Q366" s="86"/>
      <c r="R366" s="86"/>
      <c r="S366" s="86"/>
      <c r="T366" s="87"/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T366" s="19" t="s">
        <v>153</v>
      </c>
      <c r="AU366" s="19" t="s">
        <v>149</v>
      </c>
    </row>
    <row r="367" s="2" customFormat="1" ht="16.5" customHeight="1">
      <c r="A367" s="40"/>
      <c r="B367" s="41"/>
      <c r="C367" s="206" t="s">
        <v>577</v>
      </c>
      <c r="D367" s="206" t="s">
        <v>143</v>
      </c>
      <c r="E367" s="207" t="s">
        <v>578</v>
      </c>
      <c r="F367" s="208" t="s">
        <v>579</v>
      </c>
      <c r="G367" s="209" t="s">
        <v>561</v>
      </c>
      <c r="H367" s="210">
        <v>1</v>
      </c>
      <c r="I367" s="211"/>
      <c r="J367" s="212">
        <f>ROUND(I367*H367,2)</f>
        <v>0</v>
      </c>
      <c r="K367" s="208" t="s">
        <v>147</v>
      </c>
      <c r="L367" s="46"/>
      <c r="M367" s="213" t="s">
        <v>19</v>
      </c>
      <c r="N367" s="214" t="s">
        <v>42</v>
      </c>
      <c r="O367" s="86"/>
      <c r="P367" s="215">
        <f>O367*H367</f>
        <v>0</v>
      </c>
      <c r="Q367" s="215">
        <v>0.015469999999999999</v>
      </c>
      <c r="R367" s="215">
        <f>Q367*H367</f>
        <v>0.015469999999999999</v>
      </c>
      <c r="S367" s="215">
        <v>0</v>
      </c>
      <c r="T367" s="216">
        <f>S367*H367</f>
        <v>0</v>
      </c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R367" s="217" t="s">
        <v>284</v>
      </c>
      <c r="AT367" s="217" t="s">
        <v>143</v>
      </c>
      <c r="AU367" s="217" t="s">
        <v>149</v>
      </c>
      <c r="AY367" s="19" t="s">
        <v>140</v>
      </c>
      <c r="BE367" s="218">
        <f>IF(N367="základní",J367,0)</f>
        <v>0</v>
      </c>
      <c r="BF367" s="218">
        <f>IF(N367="snížená",J367,0)</f>
        <v>0</v>
      </c>
      <c r="BG367" s="218">
        <f>IF(N367="zákl. přenesená",J367,0)</f>
        <v>0</v>
      </c>
      <c r="BH367" s="218">
        <f>IF(N367="sníž. přenesená",J367,0)</f>
        <v>0</v>
      </c>
      <c r="BI367" s="218">
        <f>IF(N367="nulová",J367,0)</f>
        <v>0</v>
      </c>
      <c r="BJ367" s="19" t="s">
        <v>149</v>
      </c>
      <c r="BK367" s="218">
        <f>ROUND(I367*H367,2)</f>
        <v>0</v>
      </c>
      <c r="BL367" s="19" t="s">
        <v>284</v>
      </c>
      <c r="BM367" s="217" t="s">
        <v>1232</v>
      </c>
    </row>
    <row r="368" s="2" customFormat="1">
      <c r="A368" s="40"/>
      <c r="B368" s="41"/>
      <c r="C368" s="42"/>
      <c r="D368" s="219" t="s">
        <v>151</v>
      </c>
      <c r="E368" s="42"/>
      <c r="F368" s="220" t="s">
        <v>581</v>
      </c>
      <c r="G368" s="42"/>
      <c r="H368" s="42"/>
      <c r="I368" s="221"/>
      <c r="J368" s="42"/>
      <c r="K368" s="42"/>
      <c r="L368" s="46"/>
      <c r="M368" s="222"/>
      <c r="N368" s="223"/>
      <c r="O368" s="86"/>
      <c r="P368" s="86"/>
      <c r="Q368" s="86"/>
      <c r="R368" s="86"/>
      <c r="S368" s="86"/>
      <c r="T368" s="87"/>
      <c r="U368" s="40"/>
      <c r="V368" s="40"/>
      <c r="W368" s="40"/>
      <c r="X368" s="40"/>
      <c r="Y368" s="40"/>
      <c r="Z368" s="40"/>
      <c r="AA368" s="40"/>
      <c r="AB368" s="40"/>
      <c r="AC368" s="40"/>
      <c r="AD368" s="40"/>
      <c r="AE368" s="40"/>
      <c r="AT368" s="19" t="s">
        <v>151</v>
      </c>
      <c r="AU368" s="19" t="s">
        <v>149</v>
      </c>
    </row>
    <row r="369" s="2" customFormat="1">
      <c r="A369" s="40"/>
      <c r="B369" s="41"/>
      <c r="C369" s="42"/>
      <c r="D369" s="224" t="s">
        <v>153</v>
      </c>
      <c r="E369" s="42"/>
      <c r="F369" s="225" t="s">
        <v>582</v>
      </c>
      <c r="G369" s="42"/>
      <c r="H369" s="42"/>
      <c r="I369" s="221"/>
      <c r="J369" s="42"/>
      <c r="K369" s="42"/>
      <c r="L369" s="46"/>
      <c r="M369" s="222"/>
      <c r="N369" s="223"/>
      <c r="O369" s="86"/>
      <c r="P369" s="86"/>
      <c r="Q369" s="86"/>
      <c r="R369" s="86"/>
      <c r="S369" s="86"/>
      <c r="T369" s="87"/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T369" s="19" t="s">
        <v>153</v>
      </c>
      <c r="AU369" s="19" t="s">
        <v>149</v>
      </c>
    </row>
    <row r="370" s="2" customFormat="1" ht="16.5" customHeight="1">
      <c r="A370" s="40"/>
      <c r="B370" s="41"/>
      <c r="C370" s="206" t="s">
        <v>583</v>
      </c>
      <c r="D370" s="206" t="s">
        <v>143</v>
      </c>
      <c r="E370" s="207" t="s">
        <v>584</v>
      </c>
      <c r="F370" s="208" t="s">
        <v>585</v>
      </c>
      <c r="G370" s="209" t="s">
        <v>561</v>
      </c>
      <c r="H370" s="210">
        <v>1</v>
      </c>
      <c r="I370" s="211"/>
      <c r="J370" s="212">
        <f>ROUND(I370*H370,2)</f>
        <v>0</v>
      </c>
      <c r="K370" s="208" t="s">
        <v>147</v>
      </c>
      <c r="L370" s="46"/>
      <c r="M370" s="213" t="s">
        <v>19</v>
      </c>
      <c r="N370" s="214" t="s">
        <v>42</v>
      </c>
      <c r="O370" s="86"/>
      <c r="P370" s="215">
        <f>O370*H370</f>
        <v>0</v>
      </c>
      <c r="Q370" s="215">
        <v>0</v>
      </c>
      <c r="R370" s="215">
        <f>Q370*H370</f>
        <v>0</v>
      </c>
      <c r="S370" s="215">
        <v>0.032899999999999999</v>
      </c>
      <c r="T370" s="216">
        <f>S370*H370</f>
        <v>0.032899999999999999</v>
      </c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R370" s="217" t="s">
        <v>284</v>
      </c>
      <c r="AT370" s="217" t="s">
        <v>143</v>
      </c>
      <c r="AU370" s="217" t="s">
        <v>149</v>
      </c>
      <c r="AY370" s="19" t="s">
        <v>140</v>
      </c>
      <c r="BE370" s="218">
        <f>IF(N370="základní",J370,0)</f>
        <v>0</v>
      </c>
      <c r="BF370" s="218">
        <f>IF(N370="snížená",J370,0)</f>
        <v>0</v>
      </c>
      <c r="BG370" s="218">
        <f>IF(N370="zákl. přenesená",J370,0)</f>
        <v>0</v>
      </c>
      <c r="BH370" s="218">
        <f>IF(N370="sníž. přenesená",J370,0)</f>
        <v>0</v>
      </c>
      <c r="BI370" s="218">
        <f>IF(N370="nulová",J370,0)</f>
        <v>0</v>
      </c>
      <c r="BJ370" s="19" t="s">
        <v>149</v>
      </c>
      <c r="BK370" s="218">
        <f>ROUND(I370*H370,2)</f>
        <v>0</v>
      </c>
      <c r="BL370" s="19" t="s">
        <v>284</v>
      </c>
      <c r="BM370" s="217" t="s">
        <v>1233</v>
      </c>
    </row>
    <row r="371" s="2" customFormat="1">
      <c r="A371" s="40"/>
      <c r="B371" s="41"/>
      <c r="C371" s="42"/>
      <c r="D371" s="219" t="s">
        <v>151</v>
      </c>
      <c r="E371" s="42"/>
      <c r="F371" s="220" t="s">
        <v>585</v>
      </c>
      <c r="G371" s="42"/>
      <c r="H371" s="42"/>
      <c r="I371" s="221"/>
      <c r="J371" s="42"/>
      <c r="K371" s="42"/>
      <c r="L371" s="46"/>
      <c r="M371" s="222"/>
      <c r="N371" s="223"/>
      <c r="O371" s="86"/>
      <c r="P371" s="86"/>
      <c r="Q371" s="86"/>
      <c r="R371" s="86"/>
      <c r="S371" s="86"/>
      <c r="T371" s="87"/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T371" s="19" t="s">
        <v>151</v>
      </c>
      <c r="AU371" s="19" t="s">
        <v>149</v>
      </c>
    </row>
    <row r="372" s="2" customFormat="1">
      <c r="A372" s="40"/>
      <c r="B372" s="41"/>
      <c r="C372" s="42"/>
      <c r="D372" s="224" t="s">
        <v>153</v>
      </c>
      <c r="E372" s="42"/>
      <c r="F372" s="225" t="s">
        <v>587</v>
      </c>
      <c r="G372" s="42"/>
      <c r="H372" s="42"/>
      <c r="I372" s="221"/>
      <c r="J372" s="42"/>
      <c r="K372" s="42"/>
      <c r="L372" s="46"/>
      <c r="M372" s="222"/>
      <c r="N372" s="223"/>
      <c r="O372" s="86"/>
      <c r="P372" s="86"/>
      <c r="Q372" s="86"/>
      <c r="R372" s="86"/>
      <c r="S372" s="86"/>
      <c r="T372" s="87"/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T372" s="19" t="s">
        <v>153</v>
      </c>
      <c r="AU372" s="19" t="s">
        <v>149</v>
      </c>
    </row>
    <row r="373" s="2" customFormat="1" ht="16.5" customHeight="1">
      <c r="A373" s="40"/>
      <c r="B373" s="41"/>
      <c r="C373" s="206" t="s">
        <v>588</v>
      </c>
      <c r="D373" s="206" t="s">
        <v>143</v>
      </c>
      <c r="E373" s="207" t="s">
        <v>589</v>
      </c>
      <c r="F373" s="208" t="s">
        <v>590</v>
      </c>
      <c r="G373" s="209" t="s">
        <v>561</v>
      </c>
      <c r="H373" s="210">
        <v>1</v>
      </c>
      <c r="I373" s="211"/>
      <c r="J373" s="212">
        <f>ROUND(I373*H373,2)</f>
        <v>0</v>
      </c>
      <c r="K373" s="208" t="s">
        <v>147</v>
      </c>
      <c r="L373" s="46"/>
      <c r="M373" s="213" t="s">
        <v>19</v>
      </c>
      <c r="N373" s="214" t="s">
        <v>42</v>
      </c>
      <c r="O373" s="86"/>
      <c r="P373" s="215">
        <f>O373*H373</f>
        <v>0</v>
      </c>
      <c r="Q373" s="215">
        <v>0.020070000000000001</v>
      </c>
      <c r="R373" s="215">
        <f>Q373*H373</f>
        <v>0.020070000000000001</v>
      </c>
      <c r="S373" s="215">
        <v>0</v>
      </c>
      <c r="T373" s="216">
        <f>S373*H373</f>
        <v>0</v>
      </c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R373" s="217" t="s">
        <v>284</v>
      </c>
      <c r="AT373" s="217" t="s">
        <v>143</v>
      </c>
      <c r="AU373" s="217" t="s">
        <v>149</v>
      </c>
      <c r="AY373" s="19" t="s">
        <v>140</v>
      </c>
      <c r="BE373" s="218">
        <f>IF(N373="základní",J373,0)</f>
        <v>0</v>
      </c>
      <c r="BF373" s="218">
        <f>IF(N373="snížená",J373,0)</f>
        <v>0</v>
      </c>
      <c r="BG373" s="218">
        <f>IF(N373="zákl. přenesená",J373,0)</f>
        <v>0</v>
      </c>
      <c r="BH373" s="218">
        <f>IF(N373="sníž. přenesená",J373,0)</f>
        <v>0</v>
      </c>
      <c r="BI373" s="218">
        <f>IF(N373="nulová",J373,0)</f>
        <v>0</v>
      </c>
      <c r="BJ373" s="19" t="s">
        <v>149</v>
      </c>
      <c r="BK373" s="218">
        <f>ROUND(I373*H373,2)</f>
        <v>0</v>
      </c>
      <c r="BL373" s="19" t="s">
        <v>284</v>
      </c>
      <c r="BM373" s="217" t="s">
        <v>1234</v>
      </c>
    </row>
    <row r="374" s="2" customFormat="1">
      <c r="A374" s="40"/>
      <c r="B374" s="41"/>
      <c r="C374" s="42"/>
      <c r="D374" s="219" t="s">
        <v>151</v>
      </c>
      <c r="E374" s="42"/>
      <c r="F374" s="220" t="s">
        <v>592</v>
      </c>
      <c r="G374" s="42"/>
      <c r="H374" s="42"/>
      <c r="I374" s="221"/>
      <c r="J374" s="42"/>
      <c r="K374" s="42"/>
      <c r="L374" s="46"/>
      <c r="M374" s="222"/>
      <c r="N374" s="223"/>
      <c r="O374" s="86"/>
      <c r="P374" s="86"/>
      <c r="Q374" s="86"/>
      <c r="R374" s="86"/>
      <c r="S374" s="86"/>
      <c r="T374" s="87"/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T374" s="19" t="s">
        <v>151</v>
      </c>
      <c r="AU374" s="19" t="s">
        <v>149</v>
      </c>
    </row>
    <row r="375" s="2" customFormat="1">
      <c r="A375" s="40"/>
      <c r="B375" s="41"/>
      <c r="C375" s="42"/>
      <c r="D375" s="224" t="s">
        <v>153</v>
      </c>
      <c r="E375" s="42"/>
      <c r="F375" s="225" t="s">
        <v>593</v>
      </c>
      <c r="G375" s="42"/>
      <c r="H375" s="42"/>
      <c r="I375" s="221"/>
      <c r="J375" s="42"/>
      <c r="K375" s="42"/>
      <c r="L375" s="46"/>
      <c r="M375" s="222"/>
      <c r="N375" s="223"/>
      <c r="O375" s="86"/>
      <c r="P375" s="86"/>
      <c r="Q375" s="86"/>
      <c r="R375" s="86"/>
      <c r="S375" s="86"/>
      <c r="T375" s="87"/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T375" s="19" t="s">
        <v>153</v>
      </c>
      <c r="AU375" s="19" t="s">
        <v>149</v>
      </c>
    </row>
    <row r="376" s="2" customFormat="1" ht="16.5" customHeight="1">
      <c r="A376" s="40"/>
      <c r="B376" s="41"/>
      <c r="C376" s="206" t="s">
        <v>594</v>
      </c>
      <c r="D376" s="206" t="s">
        <v>143</v>
      </c>
      <c r="E376" s="207" t="s">
        <v>595</v>
      </c>
      <c r="F376" s="208" t="s">
        <v>596</v>
      </c>
      <c r="G376" s="209" t="s">
        <v>561</v>
      </c>
      <c r="H376" s="210">
        <v>1</v>
      </c>
      <c r="I376" s="211"/>
      <c r="J376" s="212">
        <f>ROUND(I376*H376,2)</f>
        <v>0</v>
      </c>
      <c r="K376" s="208" t="s">
        <v>147</v>
      </c>
      <c r="L376" s="46"/>
      <c r="M376" s="213" t="s">
        <v>19</v>
      </c>
      <c r="N376" s="214" t="s">
        <v>42</v>
      </c>
      <c r="O376" s="86"/>
      <c r="P376" s="215">
        <f>O376*H376</f>
        <v>0</v>
      </c>
      <c r="Q376" s="215">
        <v>0</v>
      </c>
      <c r="R376" s="215">
        <f>Q376*H376</f>
        <v>0</v>
      </c>
      <c r="S376" s="215">
        <v>0.0091999999999999998</v>
      </c>
      <c r="T376" s="216">
        <f>S376*H376</f>
        <v>0.0091999999999999998</v>
      </c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R376" s="217" t="s">
        <v>284</v>
      </c>
      <c r="AT376" s="217" t="s">
        <v>143</v>
      </c>
      <c r="AU376" s="217" t="s">
        <v>149</v>
      </c>
      <c r="AY376" s="19" t="s">
        <v>140</v>
      </c>
      <c r="BE376" s="218">
        <f>IF(N376="základní",J376,0)</f>
        <v>0</v>
      </c>
      <c r="BF376" s="218">
        <f>IF(N376="snížená",J376,0)</f>
        <v>0</v>
      </c>
      <c r="BG376" s="218">
        <f>IF(N376="zákl. přenesená",J376,0)</f>
        <v>0</v>
      </c>
      <c r="BH376" s="218">
        <f>IF(N376="sníž. přenesená",J376,0)</f>
        <v>0</v>
      </c>
      <c r="BI376" s="218">
        <f>IF(N376="nulová",J376,0)</f>
        <v>0</v>
      </c>
      <c r="BJ376" s="19" t="s">
        <v>149</v>
      </c>
      <c r="BK376" s="218">
        <f>ROUND(I376*H376,2)</f>
        <v>0</v>
      </c>
      <c r="BL376" s="19" t="s">
        <v>284</v>
      </c>
      <c r="BM376" s="217" t="s">
        <v>1235</v>
      </c>
    </row>
    <row r="377" s="2" customFormat="1">
      <c r="A377" s="40"/>
      <c r="B377" s="41"/>
      <c r="C377" s="42"/>
      <c r="D377" s="219" t="s">
        <v>151</v>
      </c>
      <c r="E377" s="42"/>
      <c r="F377" s="220" t="s">
        <v>598</v>
      </c>
      <c r="G377" s="42"/>
      <c r="H377" s="42"/>
      <c r="I377" s="221"/>
      <c r="J377" s="42"/>
      <c r="K377" s="42"/>
      <c r="L377" s="46"/>
      <c r="M377" s="222"/>
      <c r="N377" s="223"/>
      <c r="O377" s="86"/>
      <c r="P377" s="86"/>
      <c r="Q377" s="86"/>
      <c r="R377" s="86"/>
      <c r="S377" s="86"/>
      <c r="T377" s="87"/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T377" s="19" t="s">
        <v>151</v>
      </c>
      <c r="AU377" s="19" t="s">
        <v>149</v>
      </c>
    </row>
    <row r="378" s="2" customFormat="1">
      <c r="A378" s="40"/>
      <c r="B378" s="41"/>
      <c r="C378" s="42"/>
      <c r="D378" s="224" t="s">
        <v>153</v>
      </c>
      <c r="E378" s="42"/>
      <c r="F378" s="225" t="s">
        <v>599</v>
      </c>
      <c r="G378" s="42"/>
      <c r="H378" s="42"/>
      <c r="I378" s="221"/>
      <c r="J378" s="42"/>
      <c r="K378" s="42"/>
      <c r="L378" s="46"/>
      <c r="M378" s="222"/>
      <c r="N378" s="223"/>
      <c r="O378" s="86"/>
      <c r="P378" s="86"/>
      <c r="Q378" s="86"/>
      <c r="R378" s="86"/>
      <c r="S378" s="86"/>
      <c r="T378" s="87"/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T378" s="19" t="s">
        <v>153</v>
      </c>
      <c r="AU378" s="19" t="s">
        <v>149</v>
      </c>
    </row>
    <row r="379" s="2" customFormat="1" ht="16.5" customHeight="1">
      <c r="A379" s="40"/>
      <c r="B379" s="41"/>
      <c r="C379" s="206" t="s">
        <v>600</v>
      </c>
      <c r="D379" s="206" t="s">
        <v>143</v>
      </c>
      <c r="E379" s="207" t="s">
        <v>601</v>
      </c>
      <c r="F379" s="208" t="s">
        <v>602</v>
      </c>
      <c r="G379" s="209" t="s">
        <v>561</v>
      </c>
      <c r="H379" s="210">
        <v>1</v>
      </c>
      <c r="I379" s="211"/>
      <c r="J379" s="212">
        <f>ROUND(I379*H379,2)</f>
        <v>0</v>
      </c>
      <c r="K379" s="208" t="s">
        <v>147</v>
      </c>
      <c r="L379" s="46"/>
      <c r="M379" s="213" t="s">
        <v>19</v>
      </c>
      <c r="N379" s="214" t="s">
        <v>42</v>
      </c>
      <c r="O379" s="86"/>
      <c r="P379" s="215">
        <f>O379*H379</f>
        <v>0</v>
      </c>
      <c r="Q379" s="215">
        <v>0.0099600000000000001</v>
      </c>
      <c r="R379" s="215">
        <f>Q379*H379</f>
        <v>0.0099600000000000001</v>
      </c>
      <c r="S379" s="215">
        <v>0</v>
      </c>
      <c r="T379" s="216">
        <f>S379*H379</f>
        <v>0</v>
      </c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R379" s="217" t="s">
        <v>284</v>
      </c>
      <c r="AT379" s="217" t="s">
        <v>143</v>
      </c>
      <c r="AU379" s="217" t="s">
        <v>149</v>
      </c>
      <c r="AY379" s="19" t="s">
        <v>140</v>
      </c>
      <c r="BE379" s="218">
        <f>IF(N379="základní",J379,0)</f>
        <v>0</v>
      </c>
      <c r="BF379" s="218">
        <f>IF(N379="snížená",J379,0)</f>
        <v>0</v>
      </c>
      <c r="BG379" s="218">
        <f>IF(N379="zákl. přenesená",J379,0)</f>
        <v>0</v>
      </c>
      <c r="BH379" s="218">
        <f>IF(N379="sníž. přenesená",J379,0)</f>
        <v>0</v>
      </c>
      <c r="BI379" s="218">
        <f>IF(N379="nulová",J379,0)</f>
        <v>0</v>
      </c>
      <c r="BJ379" s="19" t="s">
        <v>149</v>
      </c>
      <c r="BK379" s="218">
        <f>ROUND(I379*H379,2)</f>
        <v>0</v>
      </c>
      <c r="BL379" s="19" t="s">
        <v>284</v>
      </c>
      <c r="BM379" s="217" t="s">
        <v>1236</v>
      </c>
    </row>
    <row r="380" s="2" customFormat="1">
      <c r="A380" s="40"/>
      <c r="B380" s="41"/>
      <c r="C380" s="42"/>
      <c r="D380" s="219" t="s">
        <v>151</v>
      </c>
      <c r="E380" s="42"/>
      <c r="F380" s="220" t="s">
        <v>604</v>
      </c>
      <c r="G380" s="42"/>
      <c r="H380" s="42"/>
      <c r="I380" s="221"/>
      <c r="J380" s="42"/>
      <c r="K380" s="42"/>
      <c r="L380" s="46"/>
      <c r="M380" s="222"/>
      <c r="N380" s="223"/>
      <c r="O380" s="86"/>
      <c r="P380" s="86"/>
      <c r="Q380" s="86"/>
      <c r="R380" s="86"/>
      <c r="S380" s="86"/>
      <c r="T380" s="87"/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T380" s="19" t="s">
        <v>151</v>
      </c>
      <c r="AU380" s="19" t="s">
        <v>149</v>
      </c>
    </row>
    <row r="381" s="2" customFormat="1">
      <c r="A381" s="40"/>
      <c r="B381" s="41"/>
      <c r="C381" s="42"/>
      <c r="D381" s="224" t="s">
        <v>153</v>
      </c>
      <c r="E381" s="42"/>
      <c r="F381" s="225" t="s">
        <v>605</v>
      </c>
      <c r="G381" s="42"/>
      <c r="H381" s="42"/>
      <c r="I381" s="221"/>
      <c r="J381" s="42"/>
      <c r="K381" s="42"/>
      <c r="L381" s="46"/>
      <c r="M381" s="222"/>
      <c r="N381" s="223"/>
      <c r="O381" s="86"/>
      <c r="P381" s="86"/>
      <c r="Q381" s="86"/>
      <c r="R381" s="86"/>
      <c r="S381" s="86"/>
      <c r="T381" s="87"/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T381" s="19" t="s">
        <v>153</v>
      </c>
      <c r="AU381" s="19" t="s">
        <v>149</v>
      </c>
    </row>
    <row r="382" s="2" customFormat="1" ht="16.5" customHeight="1">
      <c r="A382" s="40"/>
      <c r="B382" s="41"/>
      <c r="C382" s="206" t="s">
        <v>606</v>
      </c>
      <c r="D382" s="206" t="s">
        <v>143</v>
      </c>
      <c r="E382" s="207" t="s">
        <v>607</v>
      </c>
      <c r="F382" s="208" t="s">
        <v>608</v>
      </c>
      <c r="G382" s="209" t="s">
        <v>362</v>
      </c>
      <c r="H382" s="210">
        <v>2</v>
      </c>
      <c r="I382" s="211"/>
      <c r="J382" s="212">
        <f>ROUND(I382*H382,2)</f>
        <v>0</v>
      </c>
      <c r="K382" s="208" t="s">
        <v>147</v>
      </c>
      <c r="L382" s="46"/>
      <c r="M382" s="213" t="s">
        <v>19</v>
      </c>
      <c r="N382" s="214" t="s">
        <v>42</v>
      </c>
      <c r="O382" s="86"/>
      <c r="P382" s="215">
        <f>O382*H382</f>
        <v>0</v>
      </c>
      <c r="Q382" s="215">
        <v>0.00059000000000000003</v>
      </c>
      <c r="R382" s="215">
        <f>Q382*H382</f>
        <v>0.0011800000000000001</v>
      </c>
      <c r="S382" s="215">
        <v>0</v>
      </c>
      <c r="T382" s="216">
        <f>S382*H382</f>
        <v>0</v>
      </c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R382" s="217" t="s">
        <v>284</v>
      </c>
      <c r="AT382" s="217" t="s">
        <v>143</v>
      </c>
      <c r="AU382" s="217" t="s">
        <v>149</v>
      </c>
      <c r="AY382" s="19" t="s">
        <v>140</v>
      </c>
      <c r="BE382" s="218">
        <f>IF(N382="základní",J382,0)</f>
        <v>0</v>
      </c>
      <c r="BF382" s="218">
        <f>IF(N382="snížená",J382,0)</f>
        <v>0</v>
      </c>
      <c r="BG382" s="218">
        <f>IF(N382="zákl. přenesená",J382,0)</f>
        <v>0</v>
      </c>
      <c r="BH382" s="218">
        <f>IF(N382="sníž. přenesená",J382,0)</f>
        <v>0</v>
      </c>
      <c r="BI382" s="218">
        <f>IF(N382="nulová",J382,0)</f>
        <v>0</v>
      </c>
      <c r="BJ382" s="19" t="s">
        <v>149</v>
      </c>
      <c r="BK382" s="218">
        <f>ROUND(I382*H382,2)</f>
        <v>0</v>
      </c>
      <c r="BL382" s="19" t="s">
        <v>284</v>
      </c>
      <c r="BM382" s="217" t="s">
        <v>1237</v>
      </c>
    </row>
    <row r="383" s="2" customFormat="1">
      <c r="A383" s="40"/>
      <c r="B383" s="41"/>
      <c r="C383" s="42"/>
      <c r="D383" s="219" t="s">
        <v>151</v>
      </c>
      <c r="E383" s="42"/>
      <c r="F383" s="220" t="s">
        <v>610</v>
      </c>
      <c r="G383" s="42"/>
      <c r="H383" s="42"/>
      <c r="I383" s="221"/>
      <c r="J383" s="42"/>
      <c r="K383" s="42"/>
      <c r="L383" s="46"/>
      <c r="M383" s="222"/>
      <c r="N383" s="223"/>
      <c r="O383" s="86"/>
      <c r="P383" s="86"/>
      <c r="Q383" s="86"/>
      <c r="R383" s="86"/>
      <c r="S383" s="86"/>
      <c r="T383" s="87"/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T383" s="19" t="s">
        <v>151</v>
      </c>
      <c r="AU383" s="19" t="s">
        <v>149</v>
      </c>
    </row>
    <row r="384" s="2" customFormat="1">
      <c r="A384" s="40"/>
      <c r="B384" s="41"/>
      <c r="C384" s="42"/>
      <c r="D384" s="224" t="s">
        <v>153</v>
      </c>
      <c r="E384" s="42"/>
      <c r="F384" s="225" t="s">
        <v>611</v>
      </c>
      <c r="G384" s="42"/>
      <c r="H384" s="42"/>
      <c r="I384" s="221"/>
      <c r="J384" s="42"/>
      <c r="K384" s="42"/>
      <c r="L384" s="46"/>
      <c r="M384" s="222"/>
      <c r="N384" s="223"/>
      <c r="O384" s="86"/>
      <c r="P384" s="86"/>
      <c r="Q384" s="86"/>
      <c r="R384" s="86"/>
      <c r="S384" s="86"/>
      <c r="T384" s="87"/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T384" s="19" t="s">
        <v>153</v>
      </c>
      <c r="AU384" s="19" t="s">
        <v>149</v>
      </c>
    </row>
    <row r="385" s="2" customFormat="1" ht="16.5" customHeight="1">
      <c r="A385" s="40"/>
      <c r="B385" s="41"/>
      <c r="C385" s="206" t="s">
        <v>612</v>
      </c>
      <c r="D385" s="206" t="s">
        <v>143</v>
      </c>
      <c r="E385" s="207" t="s">
        <v>613</v>
      </c>
      <c r="F385" s="208" t="s">
        <v>614</v>
      </c>
      <c r="G385" s="209" t="s">
        <v>561</v>
      </c>
      <c r="H385" s="210">
        <v>1</v>
      </c>
      <c r="I385" s="211"/>
      <c r="J385" s="212">
        <f>ROUND(I385*H385,2)</f>
        <v>0</v>
      </c>
      <c r="K385" s="208" t="s">
        <v>147</v>
      </c>
      <c r="L385" s="46"/>
      <c r="M385" s="213" t="s">
        <v>19</v>
      </c>
      <c r="N385" s="214" t="s">
        <v>42</v>
      </c>
      <c r="O385" s="86"/>
      <c r="P385" s="215">
        <f>O385*H385</f>
        <v>0</v>
      </c>
      <c r="Q385" s="215">
        <v>0.0018</v>
      </c>
      <c r="R385" s="215">
        <f>Q385*H385</f>
        <v>0.0018</v>
      </c>
      <c r="S385" s="215">
        <v>0</v>
      </c>
      <c r="T385" s="216">
        <f>S385*H385</f>
        <v>0</v>
      </c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R385" s="217" t="s">
        <v>284</v>
      </c>
      <c r="AT385" s="217" t="s">
        <v>143</v>
      </c>
      <c r="AU385" s="217" t="s">
        <v>149</v>
      </c>
      <c r="AY385" s="19" t="s">
        <v>140</v>
      </c>
      <c r="BE385" s="218">
        <f>IF(N385="základní",J385,0)</f>
        <v>0</v>
      </c>
      <c r="BF385" s="218">
        <f>IF(N385="snížená",J385,0)</f>
        <v>0</v>
      </c>
      <c r="BG385" s="218">
        <f>IF(N385="zákl. přenesená",J385,0)</f>
        <v>0</v>
      </c>
      <c r="BH385" s="218">
        <f>IF(N385="sníž. přenesená",J385,0)</f>
        <v>0</v>
      </c>
      <c r="BI385" s="218">
        <f>IF(N385="nulová",J385,0)</f>
        <v>0</v>
      </c>
      <c r="BJ385" s="19" t="s">
        <v>149</v>
      </c>
      <c r="BK385" s="218">
        <f>ROUND(I385*H385,2)</f>
        <v>0</v>
      </c>
      <c r="BL385" s="19" t="s">
        <v>284</v>
      </c>
      <c r="BM385" s="217" t="s">
        <v>1238</v>
      </c>
    </row>
    <row r="386" s="2" customFormat="1">
      <c r="A386" s="40"/>
      <c r="B386" s="41"/>
      <c r="C386" s="42"/>
      <c r="D386" s="219" t="s">
        <v>151</v>
      </c>
      <c r="E386" s="42"/>
      <c r="F386" s="220" t="s">
        <v>616</v>
      </c>
      <c r="G386" s="42"/>
      <c r="H386" s="42"/>
      <c r="I386" s="221"/>
      <c r="J386" s="42"/>
      <c r="K386" s="42"/>
      <c r="L386" s="46"/>
      <c r="M386" s="222"/>
      <c r="N386" s="223"/>
      <c r="O386" s="86"/>
      <c r="P386" s="86"/>
      <c r="Q386" s="86"/>
      <c r="R386" s="86"/>
      <c r="S386" s="86"/>
      <c r="T386" s="87"/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T386" s="19" t="s">
        <v>151</v>
      </c>
      <c r="AU386" s="19" t="s">
        <v>149</v>
      </c>
    </row>
    <row r="387" s="2" customFormat="1">
      <c r="A387" s="40"/>
      <c r="B387" s="41"/>
      <c r="C387" s="42"/>
      <c r="D387" s="224" t="s">
        <v>153</v>
      </c>
      <c r="E387" s="42"/>
      <c r="F387" s="225" t="s">
        <v>617</v>
      </c>
      <c r="G387" s="42"/>
      <c r="H387" s="42"/>
      <c r="I387" s="221"/>
      <c r="J387" s="42"/>
      <c r="K387" s="42"/>
      <c r="L387" s="46"/>
      <c r="M387" s="222"/>
      <c r="N387" s="223"/>
      <c r="O387" s="86"/>
      <c r="P387" s="86"/>
      <c r="Q387" s="86"/>
      <c r="R387" s="86"/>
      <c r="S387" s="86"/>
      <c r="T387" s="87"/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T387" s="19" t="s">
        <v>153</v>
      </c>
      <c r="AU387" s="19" t="s">
        <v>149</v>
      </c>
    </row>
    <row r="388" s="2" customFormat="1" ht="16.5" customHeight="1">
      <c r="A388" s="40"/>
      <c r="B388" s="41"/>
      <c r="C388" s="206" t="s">
        <v>618</v>
      </c>
      <c r="D388" s="206" t="s">
        <v>143</v>
      </c>
      <c r="E388" s="207" t="s">
        <v>619</v>
      </c>
      <c r="F388" s="208" t="s">
        <v>620</v>
      </c>
      <c r="G388" s="209" t="s">
        <v>561</v>
      </c>
      <c r="H388" s="210">
        <v>1</v>
      </c>
      <c r="I388" s="211"/>
      <c r="J388" s="212">
        <f>ROUND(I388*H388,2)</f>
        <v>0</v>
      </c>
      <c r="K388" s="208" t="s">
        <v>147</v>
      </c>
      <c r="L388" s="46"/>
      <c r="M388" s="213" t="s">
        <v>19</v>
      </c>
      <c r="N388" s="214" t="s">
        <v>42</v>
      </c>
      <c r="O388" s="86"/>
      <c r="P388" s="215">
        <f>O388*H388</f>
        <v>0</v>
      </c>
      <c r="Q388" s="215">
        <v>0.0018400000000000001</v>
      </c>
      <c r="R388" s="215">
        <f>Q388*H388</f>
        <v>0.0018400000000000001</v>
      </c>
      <c r="S388" s="215">
        <v>0</v>
      </c>
      <c r="T388" s="216">
        <f>S388*H388</f>
        <v>0</v>
      </c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R388" s="217" t="s">
        <v>284</v>
      </c>
      <c r="AT388" s="217" t="s">
        <v>143</v>
      </c>
      <c r="AU388" s="217" t="s">
        <v>149</v>
      </c>
      <c r="AY388" s="19" t="s">
        <v>140</v>
      </c>
      <c r="BE388" s="218">
        <f>IF(N388="základní",J388,0)</f>
        <v>0</v>
      </c>
      <c r="BF388" s="218">
        <f>IF(N388="snížená",J388,0)</f>
        <v>0</v>
      </c>
      <c r="BG388" s="218">
        <f>IF(N388="zákl. přenesená",J388,0)</f>
        <v>0</v>
      </c>
      <c r="BH388" s="218">
        <f>IF(N388="sníž. přenesená",J388,0)</f>
        <v>0</v>
      </c>
      <c r="BI388" s="218">
        <f>IF(N388="nulová",J388,0)</f>
        <v>0</v>
      </c>
      <c r="BJ388" s="19" t="s">
        <v>149</v>
      </c>
      <c r="BK388" s="218">
        <f>ROUND(I388*H388,2)</f>
        <v>0</v>
      </c>
      <c r="BL388" s="19" t="s">
        <v>284</v>
      </c>
      <c r="BM388" s="217" t="s">
        <v>1239</v>
      </c>
    </row>
    <row r="389" s="2" customFormat="1">
      <c r="A389" s="40"/>
      <c r="B389" s="41"/>
      <c r="C389" s="42"/>
      <c r="D389" s="219" t="s">
        <v>151</v>
      </c>
      <c r="E389" s="42"/>
      <c r="F389" s="220" t="s">
        <v>622</v>
      </c>
      <c r="G389" s="42"/>
      <c r="H389" s="42"/>
      <c r="I389" s="221"/>
      <c r="J389" s="42"/>
      <c r="K389" s="42"/>
      <c r="L389" s="46"/>
      <c r="M389" s="222"/>
      <c r="N389" s="223"/>
      <c r="O389" s="86"/>
      <c r="P389" s="86"/>
      <c r="Q389" s="86"/>
      <c r="R389" s="86"/>
      <c r="S389" s="86"/>
      <c r="T389" s="87"/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T389" s="19" t="s">
        <v>151</v>
      </c>
      <c r="AU389" s="19" t="s">
        <v>149</v>
      </c>
    </row>
    <row r="390" s="2" customFormat="1">
      <c r="A390" s="40"/>
      <c r="B390" s="41"/>
      <c r="C390" s="42"/>
      <c r="D390" s="224" t="s">
        <v>153</v>
      </c>
      <c r="E390" s="42"/>
      <c r="F390" s="225" t="s">
        <v>623</v>
      </c>
      <c r="G390" s="42"/>
      <c r="H390" s="42"/>
      <c r="I390" s="221"/>
      <c r="J390" s="42"/>
      <c r="K390" s="42"/>
      <c r="L390" s="46"/>
      <c r="M390" s="222"/>
      <c r="N390" s="223"/>
      <c r="O390" s="86"/>
      <c r="P390" s="86"/>
      <c r="Q390" s="86"/>
      <c r="R390" s="86"/>
      <c r="S390" s="86"/>
      <c r="T390" s="87"/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T390" s="19" t="s">
        <v>153</v>
      </c>
      <c r="AU390" s="19" t="s">
        <v>149</v>
      </c>
    </row>
    <row r="391" s="2" customFormat="1" ht="16.5" customHeight="1">
      <c r="A391" s="40"/>
      <c r="B391" s="41"/>
      <c r="C391" s="206" t="s">
        <v>624</v>
      </c>
      <c r="D391" s="206" t="s">
        <v>143</v>
      </c>
      <c r="E391" s="207" t="s">
        <v>625</v>
      </c>
      <c r="F391" s="208" t="s">
        <v>626</v>
      </c>
      <c r="G391" s="209" t="s">
        <v>561</v>
      </c>
      <c r="H391" s="210">
        <v>1</v>
      </c>
      <c r="I391" s="211"/>
      <c r="J391" s="212">
        <f>ROUND(I391*H391,2)</f>
        <v>0</v>
      </c>
      <c r="K391" s="208" t="s">
        <v>147</v>
      </c>
      <c r="L391" s="46"/>
      <c r="M391" s="213" t="s">
        <v>19</v>
      </c>
      <c r="N391" s="214" t="s">
        <v>42</v>
      </c>
      <c r="O391" s="86"/>
      <c r="P391" s="215">
        <f>O391*H391</f>
        <v>0</v>
      </c>
      <c r="Q391" s="215">
        <v>0.0018400000000000001</v>
      </c>
      <c r="R391" s="215">
        <f>Q391*H391</f>
        <v>0.0018400000000000001</v>
      </c>
      <c r="S391" s="215">
        <v>0</v>
      </c>
      <c r="T391" s="216">
        <f>S391*H391</f>
        <v>0</v>
      </c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R391" s="217" t="s">
        <v>284</v>
      </c>
      <c r="AT391" s="217" t="s">
        <v>143</v>
      </c>
      <c r="AU391" s="217" t="s">
        <v>149</v>
      </c>
      <c r="AY391" s="19" t="s">
        <v>140</v>
      </c>
      <c r="BE391" s="218">
        <f>IF(N391="základní",J391,0)</f>
        <v>0</v>
      </c>
      <c r="BF391" s="218">
        <f>IF(N391="snížená",J391,0)</f>
        <v>0</v>
      </c>
      <c r="BG391" s="218">
        <f>IF(N391="zákl. přenesená",J391,0)</f>
        <v>0</v>
      </c>
      <c r="BH391" s="218">
        <f>IF(N391="sníž. přenesená",J391,0)</f>
        <v>0</v>
      </c>
      <c r="BI391" s="218">
        <f>IF(N391="nulová",J391,0)</f>
        <v>0</v>
      </c>
      <c r="BJ391" s="19" t="s">
        <v>149</v>
      </c>
      <c r="BK391" s="218">
        <f>ROUND(I391*H391,2)</f>
        <v>0</v>
      </c>
      <c r="BL391" s="19" t="s">
        <v>284</v>
      </c>
      <c r="BM391" s="217" t="s">
        <v>1240</v>
      </c>
    </row>
    <row r="392" s="2" customFormat="1">
      <c r="A392" s="40"/>
      <c r="B392" s="41"/>
      <c r="C392" s="42"/>
      <c r="D392" s="219" t="s">
        <v>151</v>
      </c>
      <c r="E392" s="42"/>
      <c r="F392" s="220" t="s">
        <v>628</v>
      </c>
      <c r="G392" s="42"/>
      <c r="H392" s="42"/>
      <c r="I392" s="221"/>
      <c r="J392" s="42"/>
      <c r="K392" s="42"/>
      <c r="L392" s="46"/>
      <c r="M392" s="222"/>
      <c r="N392" s="223"/>
      <c r="O392" s="86"/>
      <c r="P392" s="86"/>
      <c r="Q392" s="86"/>
      <c r="R392" s="86"/>
      <c r="S392" s="86"/>
      <c r="T392" s="87"/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T392" s="19" t="s">
        <v>151</v>
      </c>
      <c r="AU392" s="19" t="s">
        <v>149</v>
      </c>
    </row>
    <row r="393" s="2" customFormat="1">
      <c r="A393" s="40"/>
      <c r="B393" s="41"/>
      <c r="C393" s="42"/>
      <c r="D393" s="224" t="s">
        <v>153</v>
      </c>
      <c r="E393" s="42"/>
      <c r="F393" s="225" t="s">
        <v>629</v>
      </c>
      <c r="G393" s="42"/>
      <c r="H393" s="42"/>
      <c r="I393" s="221"/>
      <c r="J393" s="42"/>
      <c r="K393" s="42"/>
      <c r="L393" s="46"/>
      <c r="M393" s="222"/>
      <c r="N393" s="223"/>
      <c r="O393" s="86"/>
      <c r="P393" s="86"/>
      <c r="Q393" s="86"/>
      <c r="R393" s="86"/>
      <c r="S393" s="86"/>
      <c r="T393" s="87"/>
      <c r="U393" s="40"/>
      <c r="V393" s="40"/>
      <c r="W393" s="40"/>
      <c r="X393" s="40"/>
      <c r="Y393" s="40"/>
      <c r="Z393" s="40"/>
      <c r="AA393" s="40"/>
      <c r="AB393" s="40"/>
      <c r="AC393" s="40"/>
      <c r="AD393" s="40"/>
      <c r="AE393" s="40"/>
      <c r="AT393" s="19" t="s">
        <v>153</v>
      </c>
      <c r="AU393" s="19" t="s">
        <v>149</v>
      </c>
    </row>
    <row r="394" s="2" customFormat="1" ht="16.5" customHeight="1">
      <c r="A394" s="40"/>
      <c r="B394" s="41"/>
      <c r="C394" s="206" t="s">
        <v>630</v>
      </c>
      <c r="D394" s="206" t="s">
        <v>143</v>
      </c>
      <c r="E394" s="207" t="s">
        <v>631</v>
      </c>
      <c r="F394" s="208" t="s">
        <v>632</v>
      </c>
      <c r="G394" s="209" t="s">
        <v>561</v>
      </c>
      <c r="H394" s="210">
        <v>1</v>
      </c>
      <c r="I394" s="211"/>
      <c r="J394" s="212">
        <f>ROUND(I394*H394,2)</f>
        <v>0</v>
      </c>
      <c r="K394" s="208" t="s">
        <v>147</v>
      </c>
      <c r="L394" s="46"/>
      <c r="M394" s="213" t="s">
        <v>19</v>
      </c>
      <c r="N394" s="214" t="s">
        <v>42</v>
      </c>
      <c r="O394" s="86"/>
      <c r="P394" s="215">
        <f>O394*H394</f>
        <v>0</v>
      </c>
      <c r="Q394" s="215">
        <v>0.00020000000000000001</v>
      </c>
      <c r="R394" s="215">
        <f>Q394*H394</f>
        <v>0.00020000000000000001</v>
      </c>
      <c r="S394" s="215">
        <v>0</v>
      </c>
      <c r="T394" s="216">
        <f>S394*H394</f>
        <v>0</v>
      </c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R394" s="217" t="s">
        <v>284</v>
      </c>
      <c r="AT394" s="217" t="s">
        <v>143</v>
      </c>
      <c r="AU394" s="217" t="s">
        <v>149</v>
      </c>
      <c r="AY394" s="19" t="s">
        <v>140</v>
      </c>
      <c r="BE394" s="218">
        <f>IF(N394="základní",J394,0)</f>
        <v>0</v>
      </c>
      <c r="BF394" s="218">
        <f>IF(N394="snížená",J394,0)</f>
        <v>0</v>
      </c>
      <c r="BG394" s="218">
        <f>IF(N394="zákl. přenesená",J394,0)</f>
        <v>0</v>
      </c>
      <c r="BH394" s="218">
        <f>IF(N394="sníž. přenesená",J394,0)</f>
        <v>0</v>
      </c>
      <c r="BI394" s="218">
        <f>IF(N394="nulová",J394,0)</f>
        <v>0</v>
      </c>
      <c r="BJ394" s="19" t="s">
        <v>149</v>
      </c>
      <c r="BK394" s="218">
        <f>ROUND(I394*H394,2)</f>
        <v>0</v>
      </c>
      <c r="BL394" s="19" t="s">
        <v>284</v>
      </c>
      <c r="BM394" s="217" t="s">
        <v>1241</v>
      </c>
    </row>
    <row r="395" s="2" customFormat="1">
      <c r="A395" s="40"/>
      <c r="B395" s="41"/>
      <c r="C395" s="42"/>
      <c r="D395" s="219" t="s">
        <v>151</v>
      </c>
      <c r="E395" s="42"/>
      <c r="F395" s="220" t="s">
        <v>634</v>
      </c>
      <c r="G395" s="42"/>
      <c r="H395" s="42"/>
      <c r="I395" s="221"/>
      <c r="J395" s="42"/>
      <c r="K395" s="42"/>
      <c r="L395" s="46"/>
      <c r="M395" s="222"/>
      <c r="N395" s="223"/>
      <c r="O395" s="86"/>
      <c r="P395" s="86"/>
      <c r="Q395" s="86"/>
      <c r="R395" s="86"/>
      <c r="S395" s="86"/>
      <c r="T395" s="87"/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T395" s="19" t="s">
        <v>151</v>
      </c>
      <c r="AU395" s="19" t="s">
        <v>149</v>
      </c>
    </row>
    <row r="396" s="2" customFormat="1">
      <c r="A396" s="40"/>
      <c r="B396" s="41"/>
      <c r="C396" s="42"/>
      <c r="D396" s="224" t="s">
        <v>153</v>
      </c>
      <c r="E396" s="42"/>
      <c r="F396" s="225" t="s">
        <v>635</v>
      </c>
      <c r="G396" s="42"/>
      <c r="H396" s="42"/>
      <c r="I396" s="221"/>
      <c r="J396" s="42"/>
      <c r="K396" s="42"/>
      <c r="L396" s="46"/>
      <c r="M396" s="222"/>
      <c r="N396" s="223"/>
      <c r="O396" s="86"/>
      <c r="P396" s="86"/>
      <c r="Q396" s="86"/>
      <c r="R396" s="86"/>
      <c r="S396" s="86"/>
      <c r="T396" s="87"/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T396" s="19" t="s">
        <v>153</v>
      </c>
      <c r="AU396" s="19" t="s">
        <v>149</v>
      </c>
    </row>
    <row r="397" s="2" customFormat="1" ht="16.5" customHeight="1">
      <c r="A397" s="40"/>
      <c r="B397" s="41"/>
      <c r="C397" s="248" t="s">
        <v>636</v>
      </c>
      <c r="D397" s="248" t="s">
        <v>215</v>
      </c>
      <c r="E397" s="249" t="s">
        <v>637</v>
      </c>
      <c r="F397" s="250" t="s">
        <v>638</v>
      </c>
      <c r="G397" s="251" t="s">
        <v>362</v>
      </c>
      <c r="H397" s="252">
        <v>1</v>
      </c>
      <c r="I397" s="253"/>
      <c r="J397" s="254">
        <f>ROUND(I397*H397,2)</f>
        <v>0</v>
      </c>
      <c r="K397" s="250" t="s">
        <v>147</v>
      </c>
      <c r="L397" s="255"/>
      <c r="M397" s="256" t="s">
        <v>19</v>
      </c>
      <c r="N397" s="257" t="s">
        <v>42</v>
      </c>
      <c r="O397" s="86"/>
      <c r="P397" s="215">
        <f>O397*H397</f>
        <v>0</v>
      </c>
      <c r="Q397" s="215">
        <v>0.0020999999999999999</v>
      </c>
      <c r="R397" s="215">
        <f>Q397*H397</f>
        <v>0.0020999999999999999</v>
      </c>
      <c r="S397" s="215">
        <v>0</v>
      </c>
      <c r="T397" s="216">
        <f>S397*H397</f>
        <v>0</v>
      </c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R397" s="217" t="s">
        <v>354</v>
      </c>
      <c r="AT397" s="217" t="s">
        <v>215</v>
      </c>
      <c r="AU397" s="217" t="s">
        <v>149</v>
      </c>
      <c r="AY397" s="19" t="s">
        <v>140</v>
      </c>
      <c r="BE397" s="218">
        <f>IF(N397="základní",J397,0)</f>
        <v>0</v>
      </c>
      <c r="BF397" s="218">
        <f>IF(N397="snížená",J397,0)</f>
        <v>0</v>
      </c>
      <c r="BG397" s="218">
        <f>IF(N397="zákl. přenesená",J397,0)</f>
        <v>0</v>
      </c>
      <c r="BH397" s="218">
        <f>IF(N397="sníž. přenesená",J397,0)</f>
        <v>0</v>
      </c>
      <c r="BI397" s="218">
        <f>IF(N397="nulová",J397,0)</f>
        <v>0</v>
      </c>
      <c r="BJ397" s="19" t="s">
        <v>149</v>
      </c>
      <c r="BK397" s="218">
        <f>ROUND(I397*H397,2)</f>
        <v>0</v>
      </c>
      <c r="BL397" s="19" t="s">
        <v>284</v>
      </c>
      <c r="BM397" s="217" t="s">
        <v>1242</v>
      </c>
    </row>
    <row r="398" s="2" customFormat="1">
      <c r="A398" s="40"/>
      <c r="B398" s="41"/>
      <c r="C398" s="42"/>
      <c r="D398" s="219" t="s">
        <v>151</v>
      </c>
      <c r="E398" s="42"/>
      <c r="F398" s="220" t="s">
        <v>638</v>
      </c>
      <c r="G398" s="42"/>
      <c r="H398" s="42"/>
      <c r="I398" s="221"/>
      <c r="J398" s="42"/>
      <c r="K398" s="42"/>
      <c r="L398" s="46"/>
      <c r="M398" s="222"/>
      <c r="N398" s="223"/>
      <c r="O398" s="86"/>
      <c r="P398" s="86"/>
      <c r="Q398" s="86"/>
      <c r="R398" s="86"/>
      <c r="S398" s="86"/>
      <c r="T398" s="87"/>
      <c r="U398" s="40"/>
      <c r="V398" s="40"/>
      <c r="W398" s="40"/>
      <c r="X398" s="40"/>
      <c r="Y398" s="40"/>
      <c r="Z398" s="40"/>
      <c r="AA398" s="40"/>
      <c r="AB398" s="40"/>
      <c r="AC398" s="40"/>
      <c r="AD398" s="40"/>
      <c r="AE398" s="40"/>
      <c r="AT398" s="19" t="s">
        <v>151</v>
      </c>
      <c r="AU398" s="19" t="s">
        <v>149</v>
      </c>
    </row>
    <row r="399" s="2" customFormat="1" ht="16.5" customHeight="1">
      <c r="A399" s="40"/>
      <c r="B399" s="41"/>
      <c r="C399" s="206" t="s">
        <v>640</v>
      </c>
      <c r="D399" s="206" t="s">
        <v>143</v>
      </c>
      <c r="E399" s="207" t="s">
        <v>641</v>
      </c>
      <c r="F399" s="208" t="s">
        <v>642</v>
      </c>
      <c r="G399" s="209" t="s">
        <v>362</v>
      </c>
      <c r="H399" s="210">
        <v>2</v>
      </c>
      <c r="I399" s="211"/>
      <c r="J399" s="212">
        <f>ROUND(I399*H399,2)</f>
        <v>0</v>
      </c>
      <c r="K399" s="208" t="s">
        <v>147</v>
      </c>
      <c r="L399" s="46"/>
      <c r="M399" s="213" t="s">
        <v>19</v>
      </c>
      <c r="N399" s="214" t="s">
        <v>42</v>
      </c>
      <c r="O399" s="86"/>
      <c r="P399" s="215">
        <f>O399*H399</f>
        <v>0</v>
      </c>
      <c r="Q399" s="215">
        <v>0.00055000000000000003</v>
      </c>
      <c r="R399" s="215">
        <f>Q399*H399</f>
        <v>0.0011000000000000001</v>
      </c>
      <c r="S399" s="215">
        <v>0</v>
      </c>
      <c r="T399" s="216">
        <f>S399*H399</f>
        <v>0</v>
      </c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R399" s="217" t="s">
        <v>284</v>
      </c>
      <c r="AT399" s="217" t="s">
        <v>143</v>
      </c>
      <c r="AU399" s="217" t="s">
        <v>149</v>
      </c>
      <c r="AY399" s="19" t="s">
        <v>140</v>
      </c>
      <c r="BE399" s="218">
        <f>IF(N399="základní",J399,0)</f>
        <v>0</v>
      </c>
      <c r="BF399" s="218">
        <f>IF(N399="snížená",J399,0)</f>
        <v>0</v>
      </c>
      <c r="BG399" s="218">
        <f>IF(N399="zákl. přenesená",J399,0)</f>
        <v>0</v>
      </c>
      <c r="BH399" s="218">
        <f>IF(N399="sníž. přenesená",J399,0)</f>
        <v>0</v>
      </c>
      <c r="BI399" s="218">
        <f>IF(N399="nulová",J399,0)</f>
        <v>0</v>
      </c>
      <c r="BJ399" s="19" t="s">
        <v>149</v>
      </c>
      <c r="BK399" s="218">
        <f>ROUND(I399*H399,2)</f>
        <v>0</v>
      </c>
      <c r="BL399" s="19" t="s">
        <v>284</v>
      </c>
      <c r="BM399" s="217" t="s">
        <v>1243</v>
      </c>
    </row>
    <row r="400" s="2" customFormat="1">
      <c r="A400" s="40"/>
      <c r="B400" s="41"/>
      <c r="C400" s="42"/>
      <c r="D400" s="219" t="s">
        <v>151</v>
      </c>
      <c r="E400" s="42"/>
      <c r="F400" s="220" t="s">
        <v>644</v>
      </c>
      <c r="G400" s="42"/>
      <c r="H400" s="42"/>
      <c r="I400" s="221"/>
      <c r="J400" s="42"/>
      <c r="K400" s="42"/>
      <c r="L400" s="46"/>
      <c r="M400" s="222"/>
      <c r="N400" s="223"/>
      <c r="O400" s="86"/>
      <c r="P400" s="86"/>
      <c r="Q400" s="86"/>
      <c r="R400" s="86"/>
      <c r="S400" s="86"/>
      <c r="T400" s="87"/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T400" s="19" t="s">
        <v>151</v>
      </c>
      <c r="AU400" s="19" t="s">
        <v>149</v>
      </c>
    </row>
    <row r="401" s="2" customFormat="1">
      <c r="A401" s="40"/>
      <c r="B401" s="41"/>
      <c r="C401" s="42"/>
      <c r="D401" s="224" t="s">
        <v>153</v>
      </c>
      <c r="E401" s="42"/>
      <c r="F401" s="225" t="s">
        <v>645</v>
      </c>
      <c r="G401" s="42"/>
      <c r="H401" s="42"/>
      <c r="I401" s="221"/>
      <c r="J401" s="42"/>
      <c r="K401" s="42"/>
      <c r="L401" s="46"/>
      <c r="M401" s="222"/>
      <c r="N401" s="223"/>
      <c r="O401" s="86"/>
      <c r="P401" s="86"/>
      <c r="Q401" s="86"/>
      <c r="R401" s="86"/>
      <c r="S401" s="86"/>
      <c r="T401" s="87"/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T401" s="19" t="s">
        <v>153</v>
      </c>
      <c r="AU401" s="19" t="s">
        <v>149</v>
      </c>
    </row>
    <row r="402" s="13" customFormat="1">
      <c r="A402" s="13"/>
      <c r="B402" s="226"/>
      <c r="C402" s="227"/>
      <c r="D402" s="219" t="s">
        <v>155</v>
      </c>
      <c r="E402" s="228" t="s">
        <v>19</v>
      </c>
      <c r="F402" s="229" t="s">
        <v>1244</v>
      </c>
      <c r="G402" s="227"/>
      <c r="H402" s="230">
        <v>1</v>
      </c>
      <c r="I402" s="231"/>
      <c r="J402" s="227"/>
      <c r="K402" s="227"/>
      <c r="L402" s="232"/>
      <c r="M402" s="233"/>
      <c r="N402" s="234"/>
      <c r="O402" s="234"/>
      <c r="P402" s="234"/>
      <c r="Q402" s="234"/>
      <c r="R402" s="234"/>
      <c r="S402" s="234"/>
      <c r="T402" s="235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36" t="s">
        <v>155</v>
      </c>
      <c r="AU402" s="236" t="s">
        <v>149</v>
      </c>
      <c r="AV402" s="13" t="s">
        <v>149</v>
      </c>
      <c r="AW402" s="13" t="s">
        <v>32</v>
      </c>
      <c r="AX402" s="13" t="s">
        <v>70</v>
      </c>
      <c r="AY402" s="236" t="s">
        <v>140</v>
      </c>
    </row>
    <row r="403" s="13" customFormat="1">
      <c r="A403" s="13"/>
      <c r="B403" s="226"/>
      <c r="C403" s="227"/>
      <c r="D403" s="219" t="s">
        <v>155</v>
      </c>
      <c r="E403" s="228" t="s">
        <v>19</v>
      </c>
      <c r="F403" s="229" t="s">
        <v>1245</v>
      </c>
      <c r="G403" s="227"/>
      <c r="H403" s="230">
        <v>1</v>
      </c>
      <c r="I403" s="231"/>
      <c r="J403" s="227"/>
      <c r="K403" s="227"/>
      <c r="L403" s="232"/>
      <c r="M403" s="233"/>
      <c r="N403" s="234"/>
      <c r="O403" s="234"/>
      <c r="P403" s="234"/>
      <c r="Q403" s="234"/>
      <c r="R403" s="234"/>
      <c r="S403" s="234"/>
      <c r="T403" s="235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36" t="s">
        <v>155</v>
      </c>
      <c r="AU403" s="236" t="s">
        <v>149</v>
      </c>
      <c r="AV403" s="13" t="s">
        <v>149</v>
      </c>
      <c r="AW403" s="13" t="s">
        <v>32</v>
      </c>
      <c r="AX403" s="13" t="s">
        <v>70</v>
      </c>
      <c r="AY403" s="236" t="s">
        <v>140</v>
      </c>
    </row>
    <row r="404" s="14" customFormat="1">
      <c r="A404" s="14"/>
      <c r="B404" s="237"/>
      <c r="C404" s="238"/>
      <c r="D404" s="219" t="s">
        <v>155</v>
      </c>
      <c r="E404" s="239" t="s">
        <v>19</v>
      </c>
      <c r="F404" s="240" t="s">
        <v>172</v>
      </c>
      <c r="G404" s="238"/>
      <c r="H404" s="241">
        <v>2</v>
      </c>
      <c r="I404" s="242"/>
      <c r="J404" s="238"/>
      <c r="K404" s="238"/>
      <c r="L404" s="243"/>
      <c r="M404" s="244"/>
      <c r="N404" s="245"/>
      <c r="O404" s="245"/>
      <c r="P404" s="245"/>
      <c r="Q404" s="245"/>
      <c r="R404" s="245"/>
      <c r="S404" s="245"/>
      <c r="T404" s="246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47" t="s">
        <v>155</v>
      </c>
      <c r="AU404" s="247" t="s">
        <v>149</v>
      </c>
      <c r="AV404" s="14" t="s">
        <v>148</v>
      </c>
      <c r="AW404" s="14" t="s">
        <v>32</v>
      </c>
      <c r="AX404" s="14" t="s">
        <v>78</v>
      </c>
      <c r="AY404" s="247" t="s">
        <v>140</v>
      </c>
    </row>
    <row r="405" s="2" customFormat="1" ht="16.5" customHeight="1">
      <c r="A405" s="40"/>
      <c r="B405" s="41"/>
      <c r="C405" s="206" t="s">
        <v>648</v>
      </c>
      <c r="D405" s="206" t="s">
        <v>143</v>
      </c>
      <c r="E405" s="207" t="s">
        <v>649</v>
      </c>
      <c r="F405" s="208" t="s">
        <v>650</v>
      </c>
      <c r="G405" s="209" t="s">
        <v>362</v>
      </c>
      <c r="H405" s="210">
        <v>1</v>
      </c>
      <c r="I405" s="211"/>
      <c r="J405" s="212">
        <f>ROUND(I405*H405,2)</f>
        <v>0</v>
      </c>
      <c r="K405" s="208" t="s">
        <v>147</v>
      </c>
      <c r="L405" s="46"/>
      <c r="M405" s="213" t="s">
        <v>19</v>
      </c>
      <c r="N405" s="214" t="s">
        <v>42</v>
      </c>
      <c r="O405" s="86"/>
      <c r="P405" s="215">
        <f>O405*H405</f>
        <v>0</v>
      </c>
      <c r="Q405" s="215">
        <v>0.00031</v>
      </c>
      <c r="R405" s="215">
        <f>Q405*H405</f>
        <v>0.00031</v>
      </c>
      <c r="S405" s="215">
        <v>0</v>
      </c>
      <c r="T405" s="216">
        <f>S405*H405</f>
        <v>0</v>
      </c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R405" s="217" t="s">
        <v>284</v>
      </c>
      <c r="AT405" s="217" t="s">
        <v>143</v>
      </c>
      <c r="AU405" s="217" t="s">
        <v>149</v>
      </c>
      <c r="AY405" s="19" t="s">
        <v>140</v>
      </c>
      <c r="BE405" s="218">
        <f>IF(N405="základní",J405,0)</f>
        <v>0</v>
      </c>
      <c r="BF405" s="218">
        <f>IF(N405="snížená",J405,0)</f>
        <v>0</v>
      </c>
      <c r="BG405" s="218">
        <f>IF(N405="zákl. přenesená",J405,0)</f>
        <v>0</v>
      </c>
      <c r="BH405" s="218">
        <f>IF(N405="sníž. přenesená",J405,0)</f>
        <v>0</v>
      </c>
      <c r="BI405" s="218">
        <f>IF(N405="nulová",J405,0)</f>
        <v>0</v>
      </c>
      <c r="BJ405" s="19" t="s">
        <v>149</v>
      </c>
      <c r="BK405" s="218">
        <f>ROUND(I405*H405,2)</f>
        <v>0</v>
      </c>
      <c r="BL405" s="19" t="s">
        <v>284</v>
      </c>
      <c r="BM405" s="217" t="s">
        <v>1246</v>
      </c>
    </row>
    <row r="406" s="2" customFormat="1">
      <c r="A406" s="40"/>
      <c r="B406" s="41"/>
      <c r="C406" s="42"/>
      <c r="D406" s="219" t="s">
        <v>151</v>
      </c>
      <c r="E406" s="42"/>
      <c r="F406" s="220" t="s">
        <v>650</v>
      </c>
      <c r="G406" s="42"/>
      <c r="H406" s="42"/>
      <c r="I406" s="221"/>
      <c r="J406" s="42"/>
      <c r="K406" s="42"/>
      <c r="L406" s="46"/>
      <c r="M406" s="222"/>
      <c r="N406" s="223"/>
      <c r="O406" s="86"/>
      <c r="P406" s="86"/>
      <c r="Q406" s="86"/>
      <c r="R406" s="86"/>
      <c r="S406" s="86"/>
      <c r="T406" s="87"/>
      <c r="U406" s="40"/>
      <c r="V406" s="40"/>
      <c r="W406" s="40"/>
      <c r="X406" s="40"/>
      <c r="Y406" s="40"/>
      <c r="Z406" s="40"/>
      <c r="AA406" s="40"/>
      <c r="AB406" s="40"/>
      <c r="AC406" s="40"/>
      <c r="AD406" s="40"/>
      <c r="AE406" s="40"/>
      <c r="AT406" s="19" t="s">
        <v>151</v>
      </c>
      <c r="AU406" s="19" t="s">
        <v>149</v>
      </c>
    </row>
    <row r="407" s="2" customFormat="1">
      <c r="A407" s="40"/>
      <c r="B407" s="41"/>
      <c r="C407" s="42"/>
      <c r="D407" s="224" t="s">
        <v>153</v>
      </c>
      <c r="E407" s="42"/>
      <c r="F407" s="225" t="s">
        <v>652</v>
      </c>
      <c r="G407" s="42"/>
      <c r="H407" s="42"/>
      <c r="I407" s="221"/>
      <c r="J407" s="42"/>
      <c r="K407" s="42"/>
      <c r="L407" s="46"/>
      <c r="M407" s="222"/>
      <c r="N407" s="223"/>
      <c r="O407" s="86"/>
      <c r="P407" s="86"/>
      <c r="Q407" s="86"/>
      <c r="R407" s="86"/>
      <c r="S407" s="86"/>
      <c r="T407" s="87"/>
      <c r="U407" s="40"/>
      <c r="V407" s="40"/>
      <c r="W407" s="40"/>
      <c r="X407" s="40"/>
      <c r="Y407" s="40"/>
      <c r="Z407" s="40"/>
      <c r="AA407" s="40"/>
      <c r="AB407" s="40"/>
      <c r="AC407" s="40"/>
      <c r="AD407" s="40"/>
      <c r="AE407" s="40"/>
      <c r="AT407" s="19" t="s">
        <v>153</v>
      </c>
      <c r="AU407" s="19" t="s">
        <v>149</v>
      </c>
    </row>
    <row r="408" s="13" customFormat="1">
      <c r="A408" s="13"/>
      <c r="B408" s="226"/>
      <c r="C408" s="227"/>
      <c r="D408" s="219" t="s">
        <v>155</v>
      </c>
      <c r="E408" s="228" t="s">
        <v>19</v>
      </c>
      <c r="F408" s="229" t="s">
        <v>653</v>
      </c>
      <c r="G408" s="227"/>
      <c r="H408" s="230">
        <v>1</v>
      </c>
      <c r="I408" s="231"/>
      <c r="J408" s="227"/>
      <c r="K408" s="227"/>
      <c r="L408" s="232"/>
      <c r="M408" s="233"/>
      <c r="N408" s="234"/>
      <c r="O408" s="234"/>
      <c r="P408" s="234"/>
      <c r="Q408" s="234"/>
      <c r="R408" s="234"/>
      <c r="S408" s="234"/>
      <c r="T408" s="235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36" t="s">
        <v>155</v>
      </c>
      <c r="AU408" s="236" t="s">
        <v>149</v>
      </c>
      <c r="AV408" s="13" t="s">
        <v>149</v>
      </c>
      <c r="AW408" s="13" t="s">
        <v>32</v>
      </c>
      <c r="AX408" s="13" t="s">
        <v>78</v>
      </c>
      <c r="AY408" s="236" t="s">
        <v>140</v>
      </c>
    </row>
    <row r="409" s="12" customFormat="1" ht="22.8" customHeight="1">
      <c r="A409" s="12"/>
      <c r="B409" s="190"/>
      <c r="C409" s="191"/>
      <c r="D409" s="192" t="s">
        <v>69</v>
      </c>
      <c r="E409" s="204" t="s">
        <v>654</v>
      </c>
      <c r="F409" s="204" t="s">
        <v>655</v>
      </c>
      <c r="G409" s="191"/>
      <c r="H409" s="191"/>
      <c r="I409" s="194"/>
      <c r="J409" s="205">
        <f>BK409</f>
        <v>0</v>
      </c>
      <c r="K409" s="191"/>
      <c r="L409" s="196"/>
      <c r="M409" s="197"/>
      <c r="N409" s="198"/>
      <c r="O409" s="198"/>
      <c r="P409" s="199">
        <f>SUM(P410:P421)</f>
        <v>0</v>
      </c>
      <c r="Q409" s="198"/>
      <c r="R409" s="199">
        <f>SUM(R410:R421)</f>
        <v>0.00029999999999999997</v>
      </c>
      <c r="S409" s="198"/>
      <c r="T409" s="200">
        <f>SUM(T410:T421)</f>
        <v>0.00020000000000000001</v>
      </c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R409" s="201" t="s">
        <v>149</v>
      </c>
      <c r="AT409" s="202" t="s">
        <v>69</v>
      </c>
      <c r="AU409" s="202" t="s">
        <v>78</v>
      </c>
      <c r="AY409" s="201" t="s">
        <v>140</v>
      </c>
      <c r="BK409" s="203">
        <f>SUM(BK410:BK421)</f>
        <v>0</v>
      </c>
    </row>
    <row r="410" s="2" customFormat="1" ht="16.5" customHeight="1">
      <c r="A410" s="40"/>
      <c r="B410" s="41"/>
      <c r="C410" s="206" t="s">
        <v>656</v>
      </c>
      <c r="D410" s="206" t="s">
        <v>143</v>
      </c>
      <c r="E410" s="207" t="s">
        <v>657</v>
      </c>
      <c r="F410" s="208" t="s">
        <v>658</v>
      </c>
      <c r="G410" s="209" t="s">
        <v>362</v>
      </c>
      <c r="H410" s="210">
        <v>4</v>
      </c>
      <c r="I410" s="211"/>
      <c r="J410" s="212">
        <f>ROUND(I410*H410,2)</f>
        <v>0</v>
      </c>
      <c r="K410" s="208" t="s">
        <v>147</v>
      </c>
      <c r="L410" s="46"/>
      <c r="M410" s="213" t="s">
        <v>19</v>
      </c>
      <c r="N410" s="214" t="s">
        <v>42</v>
      </c>
      <c r="O410" s="86"/>
      <c r="P410" s="215">
        <f>O410*H410</f>
        <v>0</v>
      </c>
      <c r="Q410" s="215">
        <v>0</v>
      </c>
      <c r="R410" s="215">
        <f>Q410*H410</f>
        <v>0</v>
      </c>
      <c r="S410" s="215">
        <v>0</v>
      </c>
      <c r="T410" s="216">
        <f>S410*H410</f>
        <v>0</v>
      </c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R410" s="217" t="s">
        <v>284</v>
      </c>
      <c r="AT410" s="217" t="s">
        <v>143</v>
      </c>
      <c r="AU410" s="217" t="s">
        <v>149</v>
      </c>
      <c r="AY410" s="19" t="s">
        <v>140</v>
      </c>
      <c r="BE410" s="218">
        <f>IF(N410="základní",J410,0)</f>
        <v>0</v>
      </c>
      <c r="BF410" s="218">
        <f>IF(N410="snížená",J410,0)</f>
        <v>0</v>
      </c>
      <c r="BG410" s="218">
        <f>IF(N410="zákl. přenesená",J410,0)</f>
        <v>0</v>
      </c>
      <c r="BH410" s="218">
        <f>IF(N410="sníž. přenesená",J410,0)</f>
        <v>0</v>
      </c>
      <c r="BI410" s="218">
        <f>IF(N410="nulová",J410,0)</f>
        <v>0</v>
      </c>
      <c r="BJ410" s="19" t="s">
        <v>149</v>
      </c>
      <c r="BK410" s="218">
        <f>ROUND(I410*H410,2)</f>
        <v>0</v>
      </c>
      <c r="BL410" s="19" t="s">
        <v>284</v>
      </c>
      <c r="BM410" s="217" t="s">
        <v>1247</v>
      </c>
    </row>
    <row r="411" s="2" customFormat="1">
      <c r="A411" s="40"/>
      <c r="B411" s="41"/>
      <c r="C411" s="42"/>
      <c r="D411" s="219" t="s">
        <v>151</v>
      </c>
      <c r="E411" s="42"/>
      <c r="F411" s="220" t="s">
        <v>660</v>
      </c>
      <c r="G411" s="42"/>
      <c r="H411" s="42"/>
      <c r="I411" s="221"/>
      <c r="J411" s="42"/>
      <c r="K411" s="42"/>
      <c r="L411" s="46"/>
      <c r="M411" s="222"/>
      <c r="N411" s="223"/>
      <c r="O411" s="86"/>
      <c r="P411" s="86"/>
      <c r="Q411" s="86"/>
      <c r="R411" s="86"/>
      <c r="S411" s="86"/>
      <c r="T411" s="87"/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T411" s="19" t="s">
        <v>151</v>
      </c>
      <c r="AU411" s="19" t="s">
        <v>149</v>
      </c>
    </row>
    <row r="412" s="2" customFormat="1">
      <c r="A412" s="40"/>
      <c r="B412" s="41"/>
      <c r="C412" s="42"/>
      <c r="D412" s="224" t="s">
        <v>153</v>
      </c>
      <c r="E412" s="42"/>
      <c r="F412" s="225" t="s">
        <v>661</v>
      </c>
      <c r="G412" s="42"/>
      <c r="H412" s="42"/>
      <c r="I412" s="221"/>
      <c r="J412" s="42"/>
      <c r="K412" s="42"/>
      <c r="L412" s="46"/>
      <c r="M412" s="222"/>
      <c r="N412" s="223"/>
      <c r="O412" s="86"/>
      <c r="P412" s="86"/>
      <c r="Q412" s="86"/>
      <c r="R412" s="86"/>
      <c r="S412" s="86"/>
      <c r="T412" s="87"/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T412" s="19" t="s">
        <v>153</v>
      </c>
      <c r="AU412" s="19" t="s">
        <v>149</v>
      </c>
    </row>
    <row r="413" s="13" customFormat="1">
      <c r="A413" s="13"/>
      <c r="B413" s="226"/>
      <c r="C413" s="227"/>
      <c r="D413" s="219" t="s">
        <v>155</v>
      </c>
      <c r="E413" s="228" t="s">
        <v>19</v>
      </c>
      <c r="F413" s="229" t="s">
        <v>662</v>
      </c>
      <c r="G413" s="227"/>
      <c r="H413" s="230">
        <v>4</v>
      </c>
      <c r="I413" s="231"/>
      <c r="J413" s="227"/>
      <c r="K413" s="227"/>
      <c r="L413" s="232"/>
      <c r="M413" s="233"/>
      <c r="N413" s="234"/>
      <c r="O413" s="234"/>
      <c r="P413" s="234"/>
      <c r="Q413" s="234"/>
      <c r="R413" s="234"/>
      <c r="S413" s="234"/>
      <c r="T413" s="235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36" t="s">
        <v>155</v>
      </c>
      <c r="AU413" s="236" t="s">
        <v>149</v>
      </c>
      <c r="AV413" s="13" t="s">
        <v>149</v>
      </c>
      <c r="AW413" s="13" t="s">
        <v>32</v>
      </c>
      <c r="AX413" s="13" t="s">
        <v>78</v>
      </c>
      <c r="AY413" s="236" t="s">
        <v>140</v>
      </c>
    </row>
    <row r="414" s="2" customFormat="1" ht="16.5" customHeight="1">
      <c r="A414" s="40"/>
      <c r="B414" s="41"/>
      <c r="C414" s="206" t="s">
        <v>663</v>
      </c>
      <c r="D414" s="206" t="s">
        <v>143</v>
      </c>
      <c r="E414" s="207" t="s">
        <v>664</v>
      </c>
      <c r="F414" s="208" t="s">
        <v>665</v>
      </c>
      <c r="G414" s="209" t="s">
        <v>362</v>
      </c>
      <c r="H414" s="210">
        <v>1</v>
      </c>
      <c r="I414" s="211"/>
      <c r="J414" s="212">
        <f>ROUND(I414*H414,2)</f>
        <v>0</v>
      </c>
      <c r="K414" s="208" t="s">
        <v>147</v>
      </c>
      <c r="L414" s="46"/>
      <c r="M414" s="213" t="s">
        <v>19</v>
      </c>
      <c r="N414" s="214" t="s">
        <v>42</v>
      </c>
      <c r="O414" s="86"/>
      <c r="P414" s="215">
        <f>O414*H414</f>
        <v>0</v>
      </c>
      <c r="Q414" s="215">
        <v>0</v>
      </c>
      <c r="R414" s="215">
        <f>Q414*H414</f>
        <v>0</v>
      </c>
      <c r="S414" s="215">
        <v>0</v>
      </c>
      <c r="T414" s="216">
        <f>S414*H414</f>
        <v>0</v>
      </c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R414" s="217" t="s">
        <v>284</v>
      </c>
      <c r="AT414" s="217" t="s">
        <v>143</v>
      </c>
      <c r="AU414" s="217" t="s">
        <v>149</v>
      </c>
      <c r="AY414" s="19" t="s">
        <v>140</v>
      </c>
      <c r="BE414" s="218">
        <f>IF(N414="základní",J414,0)</f>
        <v>0</v>
      </c>
      <c r="BF414" s="218">
        <f>IF(N414="snížená",J414,0)</f>
        <v>0</v>
      </c>
      <c r="BG414" s="218">
        <f>IF(N414="zákl. přenesená",J414,0)</f>
        <v>0</v>
      </c>
      <c r="BH414" s="218">
        <f>IF(N414="sníž. přenesená",J414,0)</f>
        <v>0</v>
      </c>
      <c r="BI414" s="218">
        <f>IF(N414="nulová",J414,0)</f>
        <v>0</v>
      </c>
      <c r="BJ414" s="19" t="s">
        <v>149</v>
      </c>
      <c r="BK414" s="218">
        <f>ROUND(I414*H414,2)</f>
        <v>0</v>
      </c>
      <c r="BL414" s="19" t="s">
        <v>284</v>
      </c>
      <c r="BM414" s="217" t="s">
        <v>1248</v>
      </c>
    </row>
    <row r="415" s="2" customFormat="1">
      <c r="A415" s="40"/>
      <c r="B415" s="41"/>
      <c r="C415" s="42"/>
      <c r="D415" s="219" t="s">
        <v>151</v>
      </c>
      <c r="E415" s="42"/>
      <c r="F415" s="220" t="s">
        <v>667</v>
      </c>
      <c r="G415" s="42"/>
      <c r="H415" s="42"/>
      <c r="I415" s="221"/>
      <c r="J415" s="42"/>
      <c r="K415" s="42"/>
      <c r="L415" s="46"/>
      <c r="M415" s="222"/>
      <c r="N415" s="223"/>
      <c r="O415" s="86"/>
      <c r="P415" s="86"/>
      <c r="Q415" s="86"/>
      <c r="R415" s="86"/>
      <c r="S415" s="86"/>
      <c r="T415" s="87"/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T415" s="19" t="s">
        <v>151</v>
      </c>
      <c r="AU415" s="19" t="s">
        <v>149</v>
      </c>
    </row>
    <row r="416" s="2" customFormat="1">
      <c r="A416" s="40"/>
      <c r="B416" s="41"/>
      <c r="C416" s="42"/>
      <c r="D416" s="224" t="s">
        <v>153</v>
      </c>
      <c r="E416" s="42"/>
      <c r="F416" s="225" t="s">
        <v>668</v>
      </c>
      <c r="G416" s="42"/>
      <c r="H416" s="42"/>
      <c r="I416" s="221"/>
      <c r="J416" s="42"/>
      <c r="K416" s="42"/>
      <c r="L416" s="46"/>
      <c r="M416" s="222"/>
      <c r="N416" s="223"/>
      <c r="O416" s="86"/>
      <c r="P416" s="86"/>
      <c r="Q416" s="86"/>
      <c r="R416" s="86"/>
      <c r="S416" s="86"/>
      <c r="T416" s="87"/>
      <c r="U416" s="40"/>
      <c r="V416" s="40"/>
      <c r="W416" s="40"/>
      <c r="X416" s="40"/>
      <c r="Y416" s="40"/>
      <c r="Z416" s="40"/>
      <c r="AA416" s="40"/>
      <c r="AB416" s="40"/>
      <c r="AC416" s="40"/>
      <c r="AD416" s="40"/>
      <c r="AE416" s="40"/>
      <c r="AT416" s="19" t="s">
        <v>153</v>
      </c>
      <c r="AU416" s="19" t="s">
        <v>149</v>
      </c>
    </row>
    <row r="417" s="2" customFormat="1" ht="16.5" customHeight="1">
      <c r="A417" s="40"/>
      <c r="B417" s="41"/>
      <c r="C417" s="248" t="s">
        <v>669</v>
      </c>
      <c r="D417" s="248" t="s">
        <v>215</v>
      </c>
      <c r="E417" s="249" t="s">
        <v>670</v>
      </c>
      <c r="F417" s="250" t="s">
        <v>671</v>
      </c>
      <c r="G417" s="251" t="s">
        <v>362</v>
      </c>
      <c r="H417" s="252">
        <v>1</v>
      </c>
      <c r="I417" s="253"/>
      <c r="J417" s="254">
        <f>ROUND(I417*H417,2)</f>
        <v>0</v>
      </c>
      <c r="K417" s="250" t="s">
        <v>147</v>
      </c>
      <c r="L417" s="255"/>
      <c r="M417" s="256" t="s">
        <v>19</v>
      </c>
      <c r="N417" s="257" t="s">
        <v>42</v>
      </c>
      <c r="O417" s="86"/>
      <c r="P417" s="215">
        <f>O417*H417</f>
        <v>0</v>
      </c>
      <c r="Q417" s="215">
        <v>0.00029999999999999997</v>
      </c>
      <c r="R417" s="215">
        <f>Q417*H417</f>
        <v>0.00029999999999999997</v>
      </c>
      <c r="S417" s="215">
        <v>0</v>
      </c>
      <c r="T417" s="216">
        <f>S417*H417</f>
        <v>0</v>
      </c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R417" s="217" t="s">
        <v>354</v>
      </c>
      <c r="AT417" s="217" t="s">
        <v>215</v>
      </c>
      <c r="AU417" s="217" t="s">
        <v>149</v>
      </c>
      <c r="AY417" s="19" t="s">
        <v>140</v>
      </c>
      <c r="BE417" s="218">
        <f>IF(N417="základní",J417,0)</f>
        <v>0</v>
      </c>
      <c r="BF417" s="218">
        <f>IF(N417="snížená",J417,0)</f>
        <v>0</v>
      </c>
      <c r="BG417" s="218">
        <f>IF(N417="zákl. přenesená",J417,0)</f>
        <v>0</v>
      </c>
      <c r="BH417" s="218">
        <f>IF(N417="sníž. přenesená",J417,0)</f>
        <v>0</v>
      </c>
      <c r="BI417" s="218">
        <f>IF(N417="nulová",J417,0)</f>
        <v>0</v>
      </c>
      <c r="BJ417" s="19" t="s">
        <v>149</v>
      </c>
      <c r="BK417" s="218">
        <f>ROUND(I417*H417,2)</f>
        <v>0</v>
      </c>
      <c r="BL417" s="19" t="s">
        <v>284</v>
      </c>
      <c r="BM417" s="217" t="s">
        <v>1249</v>
      </c>
    </row>
    <row r="418" s="2" customFormat="1">
      <c r="A418" s="40"/>
      <c r="B418" s="41"/>
      <c r="C418" s="42"/>
      <c r="D418" s="219" t="s">
        <v>151</v>
      </c>
      <c r="E418" s="42"/>
      <c r="F418" s="220" t="s">
        <v>671</v>
      </c>
      <c r="G418" s="42"/>
      <c r="H418" s="42"/>
      <c r="I418" s="221"/>
      <c r="J418" s="42"/>
      <c r="K418" s="42"/>
      <c r="L418" s="46"/>
      <c r="M418" s="222"/>
      <c r="N418" s="223"/>
      <c r="O418" s="86"/>
      <c r="P418" s="86"/>
      <c r="Q418" s="86"/>
      <c r="R418" s="86"/>
      <c r="S418" s="86"/>
      <c r="T418" s="87"/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T418" s="19" t="s">
        <v>151</v>
      </c>
      <c r="AU418" s="19" t="s">
        <v>149</v>
      </c>
    </row>
    <row r="419" s="2" customFormat="1" ht="16.5" customHeight="1">
      <c r="A419" s="40"/>
      <c r="B419" s="41"/>
      <c r="C419" s="206" t="s">
        <v>673</v>
      </c>
      <c r="D419" s="206" t="s">
        <v>143</v>
      </c>
      <c r="E419" s="207" t="s">
        <v>674</v>
      </c>
      <c r="F419" s="208" t="s">
        <v>675</v>
      </c>
      <c r="G419" s="209" t="s">
        <v>362</v>
      </c>
      <c r="H419" s="210">
        <v>1</v>
      </c>
      <c r="I419" s="211"/>
      <c r="J419" s="212">
        <f>ROUND(I419*H419,2)</f>
        <v>0</v>
      </c>
      <c r="K419" s="208" t="s">
        <v>147</v>
      </c>
      <c r="L419" s="46"/>
      <c r="M419" s="213" t="s">
        <v>19</v>
      </c>
      <c r="N419" s="214" t="s">
        <v>42</v>
      </c>
      <c r="O419" s="86"/>
      <c r="P419" s="215">
        <f>O419*H419</f>
        <v>0</v>
      </c>
      <c r="Q419" s="215">
        <v>0</v>
      </c>
      <c r="R419" s="215">
        <f>Q419*H419</f>
        <v>0</v>
      </c>
      <c r="S419" s="215">
        <v>0.00020000000000000001</v>
      </c>
      <c r="T419" s="216">
        <f>S419*H419</f>
        <v>0.00020000000000000001</v>
      </c>
      <c r="U419" s="40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R419" s="217" t="s">
        <v>284</v>
      </c>
      <c r="AT419" s="217" t="s">
        <v>143</v>
      </c>
      <c r="AU419" s="217" t="s">
        <v>149</v>
      </c>
      <c r="AY419" s="19" t="s">
        <v>140</v>
      </c>
      <c r="BE419" s="218">
        <f>IF(N419="základní",J419,0)</f>
        <v>0</v>
      </c>
      <c r="BF419" s="218">
        <f>IF(N419="snížená",J419,0)</f>
        <v>0</v>
      </c>
      <c r="BG419" s="218">
        <f>IF(N419="zákl. přenesená",J419,0)</f>
        <v>0</v>
      </c>
      <c r="BH419" s="218">
        <f>IF(N419="sníž. přenesená",J419,0)</f>
        <v>0</v>
      </c>
      <c r="BI419" s="218">
        <f>IF(N419="nulová",J419,0)</f>
        <v>0</v>
      </c>
      <c r="BJ419" s="19" t="s">
        <v>149</v>
      </c>
      <c r="BK419" s="218">
        <f>ROUND(I419*H419,2)</f>
        <v>0</v>
      </c>
      <c r="BL419" s="19" t="s">
        <v>284</v>
      </c>
      <c r="BM419" s="217" t="s">
        <v>1250</v>
      </c>
    </row>
    <row r="420" s="2" customFormat="1">
      <c r="A420" s="40"/>
      <c r="B420" s="41"/>
      <c r="C420" s="42"/>
      <c r="D420" s="219" t="s">
        <v>151</v>
      </c>
      <c r="E420" s="42"/>
      <c r="F420" s="220" t="s">
        <v>677</v>
      </c>
      <c r="G420" s="42"/>
      <c r="H420" s="42"/>
      <c r="I420" s="221"/>
      <c r="J420" s="42"/>
      <c r="K420" s="42"/>
      <c r="L420" s="46"/>
      <c r="M420" s="222"/>
      <c r="N420" s="223"/>
      <c r="O420" s="86"/>
      <c r="P420" s="86"/>
      <c r="Q420" s="86"/>
      <c r="R420" s="86"/>
      <c r="S420" s="86"/>
      <c r="T420" s="87"/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T420" s="19" t="s">
        <v>151</v>
      </c>
      <c r="AU420" s="19" t="s">
        <v>149</v>
      </c>
    </row>
    <row r="421" s="2" customFormat="1">
      <c r="A421" s="40"/>
      <c r="B421" s="41"/>
      <c r="C421" s="42"/>
      <c r="D421" s="224" t="s">
        <v>153</v>
      </c>
      <c r="E421" s="42"/>
      <c r="F421" s="225" t="s">
        <v>678</v>
      </c>
      <c r="G421" s="42"/>
      <c r="H421" s="42"/>
      <c r="I421" s="221"/>
      <c r="J421" s="42"/>
      <c r="K421" s="42"/>
      <c r="L421" s="46"/>
      <c r="M421" s="222"/>
      <c r="N421" s="223"/>
      <c r="O421" s="86"/>
      <c r="P421" s="86"/>
      <c r="Q421" s="86"/>
      <c r="R421" s="86"/>
      <c r="S421" s="86"/>
      <c r="T421" s="87"/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T421" s="19" t="s">
        <v>153</v>
      </c>
      <c r="AU421" s="19" t="s">
        <v>149</v>
      </c>
    </row>
    <row r="422" s="12" customFormat="1" ht="22.8" customHeight="1">
      <c r="A422" s="12"/>
      <c r="B422" s="190"/>
      <c r="C422" s="191"/>
      <c r="D422" s="192" t="s">
        <v>69</v>
      </c>
      <c r="E422" s="204" t="s">
        <v>679</v>
      </c>
      <c r="F422" s="204" t="s">
        <v>680</v>
      </c>
      <c r="G422" s="191"/>
      <c r="H422" s="191"/>
      <c r="I422" s="194"/>
      <c r="J422" s="205">
        <f>BK422</f>
        <v>0</v>
      </c>
      <c r="K422" s="191"/>
      <c r="L422" s="196"/>
      <c r="M422" s="197"/>
      <c r="N422" s="198"/>
      <c r="O422" s="198"/>
      <c r="P422" s="199">
        <f>SUM(P423:P454)</f>
        <v>0</v>
      </c>
      <c r="Q422" s="198"/>
      <c r="R422" s="199">
        <f>SUM(R423:R454)</f>
        <v>0.0080599999999999995</v>
      </c>
      <c r="S422" s="198"/>
      <c r="T422" s="200">
        <f>SUM(T423:T454)</f>
        <v>0</v>
      </c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R422" s="201" t="s">
        <v>149</v>
      </c>
      <c r="AT422" s="202" t="s">
        <v>69</v>
      </c>
      <c r="AU422" s="202" t="s">
        <v>78</v>
      </c>
      <c r="AY422" s="201" t="s">
        <v>140</v>
      </c>
      <c r="BK422" s="203">
        <f>SUM(BK423:BK454)</f>
        <v>0</v>
      </c>
    </row>
    <row r="423" s="2" customFormat="1" ht="16.5" customHeight="1">
      <c r="A423" s="40"/>
      <c r="B423" s="41"/>
      <c r="C423" s="206" t="s">
        <v>681</v>
      </c>
      <c r="D423" s="206" t="s">
        <v>143</v>
      </c>
      <c r="E423" s="207" t="s">
        <v>682</v>
      </c>
      <c r="F423" s="208" t="s">
        <v>683</v>
      </c>
      <c r="G423" s="209" t="s">
        <v>362</v>
      </c>
      <c r="H423" s="210">
        <v>1</v>
      </c>
      <c r="I423" s="211"/>
      <c r="J423" s="212">
        <f>ROUND(I423*H423,2)</f>
        <v>0</v>
      </c>
      <c r="K423" s="208" t="s">
        <v>147</v>
      </c>
      <c r="L423" s="46"/>
      <c r="M423" s="213" t="s">
        <v>19</v>
      </c>
      <c r="N423" s="214" t="s">
        <v>42</v>
      </c>
      <c r="O423" s="86"/>
      <c r="P423" s="215">
        <f>O423*H423</f>
        <v>0</v>
      </c>
      <c r="Q423" s="215">
        <v>0</v>
      </c>
      <c r="R423" s="215">
        <f>Q423*H423</f>
        <v>0</v>
      </c>
      <c r="S423" s="215">
        <v>0</v>
      </c>
      <c r="T423" s="216">
        <f>S423*H423</f>
        <v>0</v>
      </c>
      <c r="U423" s="40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R423" s="217" t="s">
        <v>284</v>
      </c>
      <c r="AT423" s="217" t="s">
        <v>143</v>
      </c>
      <c r="AU423" s="217" t="s">
        <v>149</v>
      </c>
      <c r="AY423" s="19" t="s">
        <v>140</v>
      </c>
      <c r="BE423" s="218">
        <f>IF(N423="základní",J423,0)</f>
        <v>0</v>
      </c>
      <c r="BF423" s="218">
        <f>IF(N423="snížená",J423,0)</f>
        <v>0</v>
      </c>
      <c r="BG423" s="218">
        <f>IF(N423="zákl. přenesená",J423,0)</f>
        <v>0</v>
      </c>
      <c r="BH423" s="218">
        <f>IF(N423="sníž. přenesená",J423,0)</f>
        <v>0</v>
      </c>
      <c r="BI423" s="218">
        <f>IF(N423="nulová",J423,0)</f>
        <v>0</v>
      </c>
      <c r="BJ423" s="19" t="s">
        <v>149</v>
      </c>
      <c r="BK423" s="218">
        <f>ROUND(I423*H423,2)</f>
        <v>0</v>
      </c>
      <c r="BL423" s="19" t="s">
        <v>284</v>
      </c>
      <c r="BM423" s="217" t="s">
        <v>1251</v>
      </c>
    </row>
    <row r="424" s="2" customFormat="1">
      <c r="A424" s="40"/>
      <c r="B424" s="41"/>
      <c r="C424" s="42"/>
      <c r="D424" s="219" t="s">
        <v>151</v>
      </c>
      <c r="E424" s="42"/>
      <c r="F424" s="220" t="s">
        <v>685</v>
      </c>
      <c r="G424" s="42"/>
      <c r="H424" s="42"/>
      <c r="I424" s="221"/>
      <c r="J424" s="42"/>
      <c r="K424" s="42"/>
      <c r="L424" s="46"/>
      <c r="M424" s="222"/>
      <c r="N424" s="223"/>
      <c r="O424" s="86"/>
      <c r="P424" s="86"/>
      <c r="Q424" s="86"/>
      <c r="R424" s="86"/>
      <c r="S424" s="86"/>
      <c r="T424" s="87"/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T424" s="19" t="s">
        <v>151</v>
      </c>
      <c r="AU424" s="19" t="s">
        <v>149</v>
      </c>
    </row>
    <row r="425" s="2" customFormat="1">
      <c r="A425" s="40"/>
      <c r="B425" s="41"/>
      <c r="C425" s="42"/>
      <c r="D425" s="224" t="s">
        <v>153</v>
      </c>
      <c r="E425" s="42"/>
      <c r="F425" s="225" t="s">
        <v>686</v>
      </c>
      <c r="G425" s="42"/>
      <c r="H425" s="42"/>
      <c r="I425" s="221"/>
      <c r="J425" s="42"/>
      <c r="K425" s="42"/>
      <c r="L425" s="46"/>
      <c r="M425" s="222"/>
      <c r="N425" s="223"/>
      <c r="O425" s="86"/>
      <c r="P425" s="86"/>
      <c r="Q425" s="86"/>
      <c r="R425" s="86"/>
      <c r="S425" s="86"/>
      <c r="T425" s="87"/>
      <c r="U425" s="40"/>
      <c r="V425" s="40"/>
      <c r="W425" s="40"/>
      <c r="X425" s="40"/>
      <c r="Y425" s="40"/>
      <c r="Z425" s="40"/>
      <c r="AA425" s="40"/>
      <c r="AB425" s="40"/>
      <c r="AC425" s="40"/>
      <c r="AD425" s="40"/>
      <c r="AE425" s="40"/>
      <c r="AT425" s="19" t="s">
        <v>153</v>
      </c>
      <c r="AU425" s="19" t="s">
        <v>149</v>
      </c>
    </row>
    <row r="426" s="13" customFormat="1">
      <c r="A426" s="13"/>
      <c r="B426" s="226"/>
      <c r="C426" s="227"/>
      <c r="D426" s="219" t="s">
        <v>155</v>
      </c>
      <c r="E426" s="228" t="s">
        <v>19</v>
      </c>
      <c r="F426" s="229" t="s">
        <v>1252</v>
      </c>
      <c r="G426" s="227"/>
      <c r="H426" s="230">
        <v>1</v>
      </c>
      <c r="I426" s="231"/>
      <c r="J426" s="227"/>
      <c r="K426" s="227"/>
      <c r="L426" s="232"/>
      <c r="M426" s="233"/>
      <c r="N426" s="234"/>
      <c r="O426" s="234"/>
      <c r="P426" s="234"/>
      <c r="Q426" s="234"/>
      <c r="R426" s="234"/>
      <c r="S426" s="234"/>
      <c r="T426" s="235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36" t="s">
        <v>155</v>
      </c>
      <c r="AU426" s="236" t="s">
        <v>149</v>
      </c>
      <c r="AV426" s="13" t="s">
        <v>149</v>
      </c>
      <c r="AW426" s="13" t="s">
        <v>32</v>
      </c>
      <c r="AX426" s="13" t="s">
        <v>78</v>
      </c>
      <c r="AY426" s="236" t="s">
        <v>140</v>
      </c>
    </row>
    <row r="427" s="2" customFormat="1" ht="16.5" customHeight="1">
      <c r="A427" s="40"/>
      <c r="B427" s="41"/>
      <c r="C427" s="248" t="s">
        <v>688</v>
      </c>
      <c r="D427" s="248" t="s">
        <v>215</v>
      </c>
      <c r="E427" s="249" t="s">
        <v>689</v>
      </c>
      <c r="F427" s="250" t="s">
        <v>690</v>
      </c>
      <c r="G427" s="251" t="s">
        <v>362</v>
      </c>
      <c r="H427" s="252">
        <v>1</v>
      </c>
      <c r="I427" s="253"/>
      <c r="J427" s="254">
        <f>ROUND(I427*H427,2)</f>
        <v>0</v>
      </c>
      <c r="K427" s="250" t="s">
        <v>147</v>
      </c>
      <c r="L427" s="255"/>
      <c r="M427" s="256" t="s">
        <v>19</v>
      </c>
      <c r="N427" s="257" t="s">
        <v>42</v>
      </c>
      <c r="O427" s="86"/>
      <c r="P427" s="215">
        <f>O427*H427</f>
        <v>0</v>
      </c>
      <c r="Q427" s="215">
        <v>0.002</v>
      </c>
      <c r="R427" s="215">
        <f>Q427*H427</f>
        <v>0.002</v>
      </c>
      <c r="S427" s="215">
        <v>0</v>
      </c>
      <c r="T427" s="216">
        <f>S427*H427</f>
        <v>0</v>
      </c>
      <c r="U427" s="40"/>
      <c r="V427" s="40"/>
      <c r="W427" s="40"/>
      <c r="X427" s="40"/>
      <c r="Y427" s="40"/>
      <c r="Z427" s="40"/>
      <c r="AA427" s="40"/>
      <c r="AB427" s="40"/>
      <c r="AC427" s="40"/>
      <c r="AD427" s="40"/>
      <c r="AE427" s="40"/>
      <c r="AR427" s="217" t="s">
        <v>354</v>
      </c>
      <c r="AT427" s="217" t="s">
        <v>215</v>
      </c>
      <c r="AU427" s="217" t="s">
        <v>149</v>
      </c>
      <c r="AY427" s="19" t="s">
        <v>140</v>
      </c>
      <c r="BE427" s="218">
        <f>IF(N427="základní",J427,0)</f>
        <v>0</v>
      </c>
      <c r="BF427" s="218">
        <f>IF(N427="snížená",J427,0)</f>
        <v>0</v>
      </c>
      <c r="BG427" s="218">
        <f>IF(N427="zákl. přenesená",J427,0)</f>
        <v>0</v>
      </c>
      <c r="BH427" s="218">
        <f>IF(N427="sníž. přenesená",J427,0)</f>
        <v>0</v>
      </c>
      <c r="BI427" s="218">
        <f>IF(N427="nulová",J427,0)</f>
        <v>0</v>
      </c>
      <c r="BJ427" s="19" t="s">
        <v>149</v>
      </c>
      <c r="BK427" s="218">
        <f>ROUND(I427*H427,2)</f>
        <v>0</v>
      </c>
      <c r="BL427" s="19" t="s">
        <v>284</v>
      </c>
      <c r="BM427" s="217" t="s">
        <v>1253</v>
      </c>
    </row>
    <row r="428" s="2" customFormat="1">
      <c r="A428" s="40"/>
      <c r="B428" s="41"/>
      <c r="C428" s="42"/>
      <c r="D428" s="219" t="s">
        <v>151</v>
      </c>
      <c r="E428" s="42"/>
      <c r="F428" s="220" t="s">
        <v>690</v>
      </c>
      <c r="G428" s="42"/>
      <c r="H428" s="42"/>
      <c r="I428" s="221"/>
      <c r="J428" s="42"/>
      <c r="K428" s="42"/>
      <c r="L428" s="46"/>
      <c r="M428" s="222"/>
      <c r="N428" s="223"/>
      <c r="O428" s="86"/>
      <c r="P428" s="86"/>
      <c r="Q428" s="86"/>
      <c r="R428" s="86"/>
      <c r="S428" s="86"/>
      <c r="T428" s="87"/>
      <c r="U428" s="40"/>
      <c r="V428" s="40"/>
      <c r="W428" s="40"/>
      <c r="X428" s="40"/>
      <c r="Y428" s="40"/>
      <c r="Z428" s="40"/>
      <c r="AA428" s="40"/>
      <c r="AB428" s="40"/>
      <c r="AC428" s="40"/>
      <c r="AD428" s="40"/>
      <c r="AE428" s="40"/>
      <c r="AT428" s="19" t="s">
        <v>151</v>
      </c>
      <c r="AU428" s="19" t="s">
        <v>149</v>
      </c>
    </row>
    <row r="429" s="2" customFormat="1" ht="16.5" customHeight="1">
      <c r="A429" s="40"/>
      <c r="B429" s="41"/>
      <c r="C429" s="206" t="s">
        <v>692</v>
      </c>
      <c r="D429" s="206" t="s">
        <v>143</v>
      </c>
      <c r="E429" s="207" t="s">
        <v>693</v>
      </c>
      <c r="F429" s="208" t="s">
        <v>694</v>
      </c>
      <c r="G429" s="209" t="s">
        <v>362</v>
      </c>
      <c r="H429" s="210">
        <v>1</v>
      </c>
      <c r="I429" s="211"/>
      <c r="J429" s="212">
        <f>ROUND(I429*H429,2)</f>
        <v>0</v>
      </c>
      <c r="K429" s="208" t="s">
        <v>147</v>
      </c>
      <c r="L429" s="46"/>
      <c r="M429" s="213" t="s">
        <v>19</v>
      </c>
      <c r="N429" s="214" t="s">
        <v>42</v>
      </c>
      <c r="O429" s="86"/>
      <c r="P429" s="215">
        <f>O429*H429</f>
        <v>0</v>
      </c>
      <c r="Q429" s="215">
        <v>0</v>
      </c>
      <c r="R429" s="215">
        <f>Q429*H429</f>
        <v>0</v>
      </c>
      <c r="S429" s="215">
        <v>0</v>
      </c>
      <c r="T429" s="216">
        <f>S429*H429</f>
        <v>0</v>
      </c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R429" s="217" t="s">
        <v>284</v>
      </c>
      <c r="AT429" s="217" t="s">
        <v>143</v>
      </c>
      <c r="AU429" s="217" t="s">
        <v>149</v>
      </c>
      <c r="AY429" s="19" t="s">
        <v>140</v>
      </c>
      <c r="BE429" s="218">
        <f>IF(N429="základní",J429,0)</f>
        <v>0</v>
      </c>
      <c r="BF429" s="218">
        <f>IF(N429="snížená",J429,0)</f>
        <v>0</v>
      </c>
      <c r="BG429" s="218">
        <f>IF(N429="zákl. přenesená",J429,0)</f>
        <v>0</v>
      </c>
      <c r="BH429" s="218">
        <f>IF(N429="sníž. přenesená",J429,0)</f>
        <v>0</v>
      </c>
      <c r="BI429" s="218">
        <f>IF(N429="nulová",J429,0)</f>
        <v>0</v>
      </c>
      <c r="BJ429" s="19" t="s">
        <v>149</v>
      </c>
      <c r="BK429" s="218">
        <f>ROUND(I429*H429,2)</f>
        <v>0</v>
      </c>
      <c r="BL429" s="19" t="s">
        <v>284</v>
      </c>
      <c r="BM429" s="217" t="s">
        <v>1254</v>
      </c>
    </row>
    <row r="430" s="2" customFormat="1">
      <c r="A430" s="40"/>
      <c r="B430" s="41"/>
      <c r="C430" s="42"/>
      <c r="D430" s="219" t="s">
        <v>151</v>
      </c>
      <c r="E430" s="42"/>
      <c r="F430" s="220" t="s">
        <v>696</v>
      </c>
      <c r="G430" s="42"/>
      <c r="H430" s="42"/>
      <c r="I430" s="221"/>
      <c r="J430" s="42"/>
      <c r="K430" s="42"/>
      <c r="L430" s="46"/>
      <c r="M430" s="222"/>
      <c r="N430" s="223"/>
      <c r="O430" s="86"/>
      <c r="P430" s="86"/>
      <c r="Q430" s="86"/>
      <c r="R430" s="86"/>
      <c r="S430" s="86"/>
      <c r="T430" s="87"/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T430" s="19" t="s">
        <v>151</v>
      </c>
      <c r="AU430" s="19" t="s">
        <v>149</v>
      </c>
    </row>
    <row r="431" s="2" customFormat="1">
      <c r="A431" s="40"/>
      <c r="B431" s="41"/>
      <c r="C431" s="42"/>
      <c r="D431" s="224" t="s">
        <v>153</v>
      </c>
      <c r="E431" s="42"/>
      <c r="F431" s="225" t="s">
        <v>697</v>
      </c>
      <c r="G431" s="42"/>
      <c r="H431" s="42"/>
      <c r="I431" s="221"/>
      <c r="J431" s="42"/>
      <c r="K431" s="42"/>
      <c r="L431" s="46"/>
      <c r="M431" s="222"/>
      <c r="N431" s="223"/>
      <c r="O431" s="86"/>
      <c r="P431" s="86"/>
      <c r="Q431" s="86"/>
      <c r="R431" s="86"/>
      <c r="S431" s="86"/>
      <c r="T431" s="87"/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T431" s="19" t="s">
        <v>153</v>
      </c>
      <c r="AU431" s="19" t="s">
        <v>149</v>
      </c>
    </row>
    <row r="432" s="2" customFormat="1" ht="16.5" customHeight="1">
      <c r="A432" s="40"/>
      <c r="B432" s="41"/>
      <c r="C432" s="248" t="s">
        <v>698</v>
      </c>
      <c r="D432" s="248" t="s">
        <v>215</v>
      </c>
      <c r="E432" s="249" t="s">
        <v>699</v>
      </c>
      <c r="F432" s="250" t="s">
        <v>700</v>
      </c>
      <c r="G432" s="251" t="s">
        <v>362</v>
      </c>
      <c r="H432" s="252">
        <v>1</v>
      </c>
      <c r="I432" s="253"/>
      <c r="J432" s="254">
        <f>ROUND(I432*H432,2)</f>
        <v>0</v>
      </c>
      <c r="K432" s="250" t="s">
        <v>147</v>
      </c>
      <c r="L432" s="255"/>
      <c r="M432" s="256" t="s">
        <v>19</v>
      </c>
      <c r="N432" s="257" t="s">
        <v>42</v>
      </c>
      <c r="O432" s="86"/>
      <c r="P432" s="215">
        <f>O432*H432</f>
        <v>0</v>
      </c>
      <c r="Q432" s="215">
        <v>0.00080000000000000004</v>
      </c>
      <c r="R432" s="215">
        <f>Q432*H432</f>
        <v>0.00080000000000000004</v>
      </c>
      <c r="S432" s="215">
        <v>0</v>
      </c>
      <c r="T432" s="216">
        <f>S432*H432</f>
        <v>0</v>
      </c>
      <c r="U432" s="40"/>
      <c r="V432" s="40"/>
      <c r="W432" s="40"/>
      <c r="X432" s="40"/>
      <c r="Y432" s="40"/>
      <c r="Z432" s="40"/>
      <c r="AA432" s="40"/>
      <c r="AB432" s="40"/>
      <c r="AC432" s="40"/>
      <c r="AD432" s="40"/>
      <c r="AE432" s="40"/>
      <c r="AR432" s="217" t="s">
        <v>354</v>
      </c>
      <c r="AT432" s="217" t="s">
        <v>215</v>
      </c>
      <c r="AU432" s="217" t="s">
        <v>149</v>
      </c>
      <c r="AY432" s="19" t="s">
        <v>140</v>
      </c>
      <c r="BE432" s="218">
        <f>IF(N432="základní",J432,0)</f>
        <v>0</v>
      </c>
      <c r="BF432" s="218">
        <f>IF(N432="snížená",J432,0)</f>
        <v>0</v>
      </c>
      <c r="BG432" s="218">
        <f>IF(N432="zákl. přenesená",J432,0)</f>
        <v>0</v>
      </c>
      <c r="BH432" s="218">
        <f>IF(N432="sníž. přenesená",J432,0)</f>
        <v>0</v>
      </c>
      <c r="BI432" s="218">
        <f>IF(N432="nulová",J432,0)</f>
        <v>0</v>
      </c>
      <c r="BJ432" s="19" t="s">
        <v>149</v>
      </c>
      <c r="BK432" s="218">
        <f>ROUND(I432*H432,2)</f>
        <v>0</v>
      </c>
      <c r="BL432" s="19" t="s">
        <v>284</v>
      </c>
      <c r="BM432" s="217" t="s">
        <v>1255</v>
      </c>
    </row>
    <row r="433" s="2" customFormat="1">
      <c r="A433" s="40"/>
      <c r="B433" s="41"/>
      <c r="C433" s="42"/>
      <c r="D433" s="219" t="s">
        <v>151</v>
      </c>
      <c r="E433" s="42"/>
      <c r="F433" s="220" t="s">
        <v>700</v>
      </c>
      <c r="G433" s="42"/>
      <c r="H433" s="42"/>
      <c r="I433" s="221"/>
      <c r="J433" s="42"/>
      <c r="K433" s="42"/>
      <c r="L433" s="46"/>
      <c r="M433" s="222"/>
      <c r="N433" s="223"/>
      <c r="O433" s="86"/>
      <c r="P433" s="86"/>
      <c r="Q433" s="86"/>
      <c r="R433" s="86"/>
      <c r="S433" s="86"/>
      <c r="T433" s="87"/>
      <c r="U433" s="40"/>
      <c r="V433" s="40"/>
      <c r="W433" s="40"/>
      <c r="X433" s="40"/>
      <c r="Y433" s="40"/>
      <c r="Z433" s="40"/>
      <c r="AA433" s="40"/>
      <c r="AB433" s="40"/>
      <c r="AC433" s="40"/>
      <c r="AD433" s="40"/>
      <c r="AE433" s="40"/>
      <c r="AT433" s="19" t="s">
        <v>151</v>
      </c>
      <c r="AU433" s="19" t="s">
        <v>149</v>
      </c>
    </row>
    <row r="434" s="2" customFormat="1" ht="16.5" customHeight="1">
      <c r="A434" s="40"/>
      <c r="B434" s="41"/>
      <c r="C434" s="206" t="s">
        <v>702</v>
      </c>
      <c r="D434" s="206" t="s">
        <v>143</v>
      </c>
      <c r="E434" s="207" t="s">
        <v>703</v>
      </c>
      <c r="F434" s="208" t="s">
        <v>704</v>
      </c>
      <c r="G434" s="209" t="s">
        <v>362</v>
      </c>
      <c r="H434" s="210">
        <v>1</v>
      </c>
      <c r="I434" s="211"/>
      <c r="J434" s="212">
        <f>ROUND(I434*H434,2)</f>
        <v>0</v>
      </c>
      <c r="K434" s="208" t="s">
        <v>147</v>
      </c>
      <c r="L434" s="46"/>
      <c r="M434" s="213" t="s">
        <v>19</v>
      </c>
      <c r="N434" s="214" t="s">
        <v>42</v>
      </c>
      <c r="O434" s="86"/>
      <c r="P434" s="215">
        <f>O434*H434</f>
        <v>0</v>
      </c>
      <c r="Q434" s="215">
        <v>0</v>
      </c>
      <c r="R434" s="215">
        <f>Q434*H434</f>
        <v>0</v>
      </c>
      <c r="S434" s="215">
        <v>0</v>
      </c>
      <c r="T434" s="216">
        <f>S434*H434</f>
        <v>0</v>
      </c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R434" s="217" t="s">
        <v>284</v>
      </c>
      <c r="AT434" s="217" t="s">
        <v>143</v>
      </c>
      <c r="AU434" s="217" t="s">
        <v>149</v>
      </c>
      <c r="AY434" s="19" t="s">
        <v>140</v>
      </c>
      <c r="BE434" s="218">
        <f>IF(N434="základní",J434,0)</f>
        <v>0</v>
      </c>
      <c r="BF434" s="218">
        <f>IF(N434="snížená",J434,0)</f>
        <v>0</v>
      </c>
      <c r="BG434" s="218">
        <f>IF(N434="zákl. přenesená",J434,0)</f>
        <v>0</v>
      </c>
      <c r="BH434" s="218">
        <f>IF(N434="sníž. přenesená",J434,0)</f>
        <v>0</v>
      </c>
      <c r="BI434" s="218">
        <f>IF(N434="nulová",J434,0)</f>
        <v>0</v>
      </c>
      <c r="BJ434" s="19" t="s">
        <v>149</v>
      </c>
      <c r="BK434" s="218">
        <f>ROUND(I434*H434,2)</f>
        <v>0</v>
      </c>
      <c r="BL434" s="19" t="s">
        <v>284</v>
      </c>
      <c r="BM434" s="217" t="s">
        <v>1256</v>
      </c>
    </row>
    <row r="435" s="2" customFormat="1">
      <c r="A435" s="40"/>
      <c r="B435" s="41"/>
      <c r="C435" s="42"/>
      <c r="D435" s="219" t="s">
        <v>151</v>
      </c>
      <c r="E435" s="42"/>
      <c r="F435" s="220" t="s">
        <v>706</v>
      </c>
      <c r="G435" s="42"/>
      <c r="H435" s="42"/>
      <c r="I435" s="221"/>
      <c r="J435" s="42"/>
      <c r="K435" s="42"/>
      <c r="L435" s="46"/>
      <c r="M435" s="222"/>
      <c r="N435" s="223"/>
      <c r="O435" s="86"/>
      <c r="P435" s="86"/>
      <c r="Q435" s="86"/>
      <c r="R435" s="86"/>
      <c r="S435" s="86"/>
      <c r="T435" s="87"/>
      <c r="U435" s="40"/>
      <c r="V435" s="40"/>
      <c r="W435" s="40"/>
      <c r="X435" s="40"/>
      <c r="Y435" s="40"/>
      <c r="Z435" s="40"/>
      <c r="AA435" s="40"/>
      <c r="AB435" s="40"/>
      <c r="AC435" s="40"/>
      <c r="AD435" s="40"/>
      <c r="AE435" s="40"/>
      <c r="AT435" s="19" t="s">
        <v>151</v>
      </c>
      <c r="AU435" s="19" t="s">
        <v>149</v>
      </c>
    </row>
    <row r="436" s="2" customFormat="1">
      <c r="A436" s="40"/>
      <c r="B436" s="41"/>
      <c r="C436" s="42"/>
      <c r="D436" s="224" t="s">
        <v>153</v>
      </c>
      <c r="E436" s="42"/>
      <c r="F436" s="225" t="s">
        <v>707</v>
      </c>
      <c r="G436" s="42"/>
      <c r="H436" s="42"/>
      <c r="I436" s="221"/>
      <c r="J436" s="42"/>
      <c r="K436" s="42"/>
      <c r="L436" s="46"/>
      <c r="M436" s="222"/>
      <c r="N436" s="223"/>
      <c r="O436" s="86"/>
      <c r="P436" s="86"/>
      <c r="Q436" s="86"/>
      <c r="R436" s="86"/>
      <c r="S436" s="86"/>
      <c r="T436" s="87"/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T436" s="19" t="s">
        <v>153</v>
      </c>
      <c r="AU436" s="19" t="s">
        <v>149</v>
      </c>
    </row>
    <row r="437" s="2" customFormat="1" ht="16.5" customHeight="1">
      <c r="A437" s="40"/>
      <c r="B437" s="41"/>
      <c r="C437" s="248" t="s">
        <v>708</v>
      </c>
      <c r="D437" s="248" t="s">
        <v>215</v>
      </c>
      <c r="E437" s="249" t="s">
        <v>709</v>
      </c>
      <c r="F437" s="250" t="s">
        <v>710</v>
      </c>
      <c r="G437" s="251" t="s">
        <v>362</v>
      </c>
      <c r="H437" s="252">
        <v>1</v>
      </c>
      <c r="I437" s="253"/>
      <c r="J437" s="254">
        <f>ROUND(I437*H437,2)</f>
        <v>0</v>
      </c>
      <c r="K437" s="250" t="s">
        <v>147</v>
      </c>
      <c r="L437" s="255"/>
      <c r="M437" s="256" t="s">
        <v>19</v>
      </c>
      <c r="N437" s="257" t="s">
        <v>42</v>
      </c>
      <c r="O437" s="86"/>
      <c r="P437" s="215">
        <f>O437*H437</f>
        <v>0</v>
      </c>
      <c r="Q437" s="215">
        <v>4.0000000000000003E-05</v>
      </c>
      <c r="R437" s="215">
        <f>Q437*H437</f>
        <v>4.0000000000000003E-05</v>
      </c>
      <c r="S437" s="215">
        <v>0</v>
      </c>
      <c r="T437" s="216">
        <f>S437*H437</f>
        <v>0</v>
      </c>
      <c r="U437" s="40"/>
      <c r="V437" s="40"/>
      <c r="W437" s="40"/>
      <c r="X437" s="40"/>
      <c r="Y437" s="40"/>
      <c r="Z437" s="40"/>
      <c r="AA437" s="40"/>
      <c r="AB437" s="40"/>
      <c r="AC437" s="40"/>
      <c r="AD437" s="40"/>
      <c r="AE437" s="40"/>
      <c r="AR437" s="217" t="s">
        <v>354</v>
      </c>
      <c r="AT437" s="217" t="s">
        <v>215</v>
      </c>
      <c r="AU437" s="217" t="s">
        <v>149</v>
      </c>
      <c r="AY437" s="19" t="s">
        <v>140</v>
      </c>
      <c r="BE437" s="218">
        <f>IF(N437="základní",J437,0)</f>
        <v>0</v>
      </c>
      <c r="BF437" s="218">
        <f>IF(N437="snížená",J437,0)</f>
        <v>0</v>
      </c>
      <c r="BG437" s="218">
        <f>IF(N437="zákl. přenesená",J437,0)</f>
        <v>0</v>
      </c>
      <c r="BH437" s="218">
        <f>IF(N437="sníž. přenesená",J437,0)</f>
        <v>0</v>
      </c>
      <c r="BI437" s="218">
        <f>IF(N437="nulová",J437,0)</f>
        <v>0</v>
      </c>
      <c r="BJ437" s="19" t="s">
        <v>149</v>
      </c>
      <c r="BK437" s="218">
        <f>ROUND(I437*H437,2)</f>
        <v>0</v>
      </c>
      <c r="BL437" s="19" t="s">
        <v>284</v>
      </c>
      <c r="BM437" s="217" t="s">
        <v>1257</v>
      </c>
    </row>
    <row r="438" s="2" customFormat="1">
      <c r="A438" s="40"/>
      <c r="B438" s="41"/>
      <c r="C438" s="42"/>
      <c r="D438" s="219" t="s">
        <v>151</v>
      </c>
      <c r="E438" s="42"/>
      <c r="F438" s="220" t="s">
        <v>710</v>
      </c>
      <c r="G438" s="42"/>
      <c r="H438" s="42"/>
      <c r="I438" s="221"/>
      <c r="J438" s="42"/>
      <c r="K438" s="42"/>
      <c r="L438" s="46"/>
      <c r="M438" s="222"/>
      <c r="N438" s="223"/>
      <c r="O438" s="86"/>
      <c r="P438" s="86"/>
      <c r="Q438" s="86"/>
      <c r="R438" s="86"/>
      <c r="S438" s="86"/>
      <c r="T438" s="87"/>
      <c r="U438" s="40"/>
      <c r="V438" s="40"/>
      <c r="W438" s="40"/>
      <c r="X438" s="40"/>
      <c r="Y438" s="40"/>
      <c r="Z438" s="40"/>
      <c r="AA438" s="40"/>
      <c r="AB438" s="40"/>
      <c r="AC438" s="40"/>
      <c r="AD438" s="40"/>
      <c r="AE438" s="40"/>
      <c r="AT438" s="19" t="s">
        <v>151</v>
      </c>
      <c r="AU438" s="19" t="s">
        <v>149</v>
      </c>
    </row>
    <row r="439" s="2" customFormat="1" ht="16.5" customHeight="1">
      <c r="A439" s="40"/>
      <c r="B439" s="41"/>
      <c r="C439" s="206" t="s">
        <v>712</v>
      </c>
      <c r="D439" s="206" t="s">
        <v>143</v>
      </c>
      <c r="E439" s="207" t="s">
        <v>713</v>
      </c>
      <c r="F439" s="208" t="s">
        <v>714</v>
      </c>
      <c r="G439" s="209" t="s">
        <v>209</v>
      </c>
      <c r="H439" s="210">
        <v>2.7000000000000002</v>
      </c>
      <c r="I439" s="211"/>
      <c r="J439" s="212">
        <f>ROUND(I439*H439,2)</f>
        <v>0</v>
      </c>
      <c r="K439" s="208" t="s">
        <v>147</v>
      </c>
      <c r="L439" s="46"/>
      <c r="M439" s="213" t="s">
        <v>19</v>
      </c>
      <c r="N439" s="214" t="s">
        <v>42</v>
      </c>
      <c r="O439" s="86"/>
      <c r="P439" s="215">
        <f>O439*H439</f>
        <v>0</v>
      </c>
      <c r="Q439" s="215">
        <v>0</v>
      </c>
      <c r="R439" s="215">
        <f>Q439*H439</f>
        <v>0</v>
      </c>
      <c r="S439" s="215">
        <v>0</v>
      </c>
      <c r="T439" s="216">
        <f>S439*H439</f>
        <v>0</v>
      </c>
      <c r="U439" s="40"/>
      <c r="V439" s="40"/>
      <c r="W439" s="40"/>
      <c r="X439" s="40"/>
      <c r="Y439" s="40"/>
      <c r="Z439" s="40"/>
      <c r="AA439" s="40"/>
      <c r="AB439" s="40"/>
      <c r="AC439" s="40"/>
      <c r="AD439" s="40"/>
      <c r="AE439" s="40"/>
      <c r="AR439" s="217" t="s">
        <v>284</v>
      </c>
      <c r="AT439" s="217" t="s">
        <v>143</v>
      </c>
      <c r="AU439" s="217" t="s">
        <v>149</v>
      </c>
      <c r="AY439" s="19" t="s">
        <v>140</v>
      </c>
      <c r="BE439" s="218">
        <f>IF(N439="základní",J439,0)</f>
        <v>0</v>
      </c>
      <c r="BF439" s="218">
        <f>IF(N439="snížená",J439,0)</f>
        <v>0</v>
      </c>
      <c r="BG439" s="218">
        <f>IF(N439="zákl. přenesená",J439,0)</f>
        <v>0</v>
      </c>
      <c r="BH439" s="218">
        <f>IF(N439="sníž. přenesená",J439,0)</f>
        <v>0</v>
      </c>
      <c r="BI439" s="218">
        <f>IF(N439="nulová",J439,0)</f>
        <v>0</v>
      </c>
      <c r="BJ439" s="19" t="s">
        <v>149</v>
      </c>
      <c r="BK439" s="218">
        <f>ROUND(I439*H439,2)</f>
        <v>0</v>
      </c>
      <c r="BL439" s="19" t="s">
        <v>284</v>
      </c>
      <c r="BM439" s="217" t="s">
        <v>1258</v>
      </c>
    </row>
    <row r="440" s="2" customFormat="1">
      <c r="A440" s="40"/>
      <c r="B440" s="41"/>
      <c r="C440" s="42"/>
      <c r="D440" s="219" t="s">
        <v>151</v>
      </c>
      <c r="E440" s="42"/>
      <c r="F440" s="220" t="s">
        <v>716</v>
      </c>
      <c r="G440" s="42"/>
      <c r="H440" s="42"/>
      <c r="I440" s="221"/>
      <c r="J440" s="42"/>
      <c r="K440" s="42"/>
      <c r="L440" s="46"/>
      <c r="M440" s="222"/>
      <c r="N440" s="223"/>
      <c r="O440" s="86"/>
      <c r="P440" s="86"/>
      <c r="Q440" s="86"/>
      <c r="R440" s="86"/>
      <c r="S440" s="86"/>
      <c r="T440" s="87"/>
      <c r="U440" s="40"/>
      <c r="V440" s="40"/>
      <c r="W440" s="40"/>
      <c r="X440" s="40"/>
      <c r="Y440" s="40"/>
      <c r="Z440" s="40"/>
      <c r="AA440" s="40"/>
      <c r="AB440" s="40"/>
      <c r="AC440" s="40"/>
      <c r="AD440" s="40"/>
      <c r="AE440" s="40"/>
      <c r="AT440" s="19" t="s">
        <v>151</v>
      </c>
      <c r="AU440" s="19" t="s">
        <v>149</v>
      </c>
    </row>
    <row r="441" s="2" customFormat="1">
      <c r="A441" s="40"/>
      <c r="B441" s="41"/>
      <c r="C441" s="42"/>
      <c r="D441" s="224" t="s">
        <v>153</v>
      </c>
      <c r="E441" s="42"/>
      <c r="F441" s="225" t="s">
        <v>717</v>
      </c>
      <c r="G441" s="42"/>
      <c r="H441" s="42"/>
      <c r="I441" s="221"/>
      <c r="J441" s="42"/>
      <c r="K441" s="42"/>
      <c r="L441" s="46"/>
      <c r="M441" s="222"/>
      <c r="N441" s="223"/>
      <c r="O441" s="86"/>
      <c r="P441" s="86"/>
      <c r="Q441" s="86"/>
      <c r="R441" s="86"/>
      <c r="S441" s="86"/>
      <c r="T441" s="87"/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T441" s="19" t="s">
        <v>153</v>
      </c>
      <c r="AU441" s="19" t="s">
        <v>149</v>
      </c>
    </row>
    <row r="442" s="13" customFormat="1">
      <c r="A442" s="13"/>
      <c r="B442" s="226"/>
      <c r="C442" s="227"/>
      <c r="D442" s="219" t="s">
        <v>155</v>
      </c>
      <c r="E442" s="228" t="s">
        <v>19</v>
      </c>
      <c r="F442" s="229" t="s">
        <v>1259</v>
      </c>
      <c r="G442" s="227"/>
      <c r="H442" s="230">
        <v>2.7000000000000002</v>
      </c>
      <c r="I442" s="231"/>
      <c r="J442" s="227"/>
      <c r="K442" s="227"/>
      <c r="L442" s="232"/>
      <c r="M442" s="233"/>
      <c r="N442" s="234"/>
      <c r="O442" s="234"/>
      <c r="P442" s="234"/>
      <c r="Q442" s="234"/>
      <c r="R442" s="234"/>
      <c r="S442" s="234"/>
      <c r="T442" s="235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36" t="s">
        <v>155</v>
      </c>
      <c r="AU442" s="236" t="s">
        <v>149</v>
      </c>
      <c r="AV442" s="13" t="s">
        <v>149</v>
      </c>
      <c r="AW442" s="13" t="s">
        <v>32</v>
      </c>
      <c r="AX442" s="13" t="s">
        <v>78</v>
      </c>
      <c r="AY442" s="236" t="s">
        <v>140</v>
      </c>
    </row>
    <row r="443" s="2" customFormat="1" ht="16.5" customHeight="1">
      <c r="A443" s="40"/>
      <c r="B443" s="41"/>
      <c r="C443" s="248" t="s">
        <v>719</v>
      </c>
      <c r="D443" s="248" t="s">
        <v>215</v>
      </c>
      <c r="E443" s="249" t="s">
        <v>720</v>
      </c>
      <c r="F443" s="250" t="s">
        <v>721</v>
      </c>
      <c r="G443" s="251" t="s">
        <v>209</v>
      </c>
      <c r="H443" s="252">
        <v>3.2400000000000002</v>
      </c>
      <c r="I443" s="253"/>
      <c r="J443" s="254">
        <f>ROUND(I443*H443,2)</f>
        <v>0</v>
      </c>
      <c r="K443" s="250" t="s">
        <v>147</v>
      </c>
      <c r="L443" s="255"/>
      <c r="M443" s="256" t="s">
        <v>19</v>
      </c>
      <c r="N443" s="257" t="s">
        <v>42</v>
      </c>
      <c r="O443" s="86"/>
      <c r="P443" s="215">
        <f>O443*H443</f>
        <v>0</v>
      </c>
      <c r="Q443" s="215">
        <v>0.00069999999999999999</v>
      </c>
      <c r="R443" s="215">
        <f>Q443*H443</f>
        <v>0.0022680000000000001</v>
      </c>
      <c r="S443" s="215">
        <v>0</v>
      </c>
      <c r="T443" s="216">
        <f>S443*H443</f>
        <v>0</v>
      </c>
      <c r="U443" s="40"/>
      <c r="V443" s="40"/>
      <c r="W443" s="40"/>
      <c r="X443" s="40"/>
      <c r="Y443" s="40"/>
      <c r="Z443" s="40"/>
      <c r="AA443" s="40"/>
      <c r="AB443" s="40"/>
      <c r="AC443" s="40"/>
      <c r="AD443" s="40"/>
      <c r="AE443" s="40"/>
      <c r="AR443" s="217" t="s">
        <v>354</v>
      </c>
      <c r="AT443" s="217" t="s">
        <v>215</v>
      </c>
      <c r="AU443" s="217" t="s">
        <v>149</v>
      </c>
      <c r="AY443" s="19" t="s">
        <v>140</v>
      </c>
      <c r="BE443" s="218">
        <f>IF(N443="základní",J443,0)</f>
        <v>0</v>
      </c>
      <c r="BF443" s="218">
        <f>IF(N443="snížená",J443,0)</f>
        <v>0</v>
      </c>
      <c r="BG443" s="218">
        <f>IF(N443="zákl. přenesená",J443,0)</f>
        <v>0</v>
      </c>
      <c r="BH443" s="218">
        <f>IF(N443="sníž. přenesená",J443,0)</f>
        <v>0</v>
      </c>
      <c r="BI443" s="218">
        <f>IF(N443="nulová",J443,0)</f>
        <v>0</v>
      </c>
      <c r="BJ443" s="19" t="s">
        <v>149</v>
      </c>
      <c r="BK443" s="218">
        <f>ROUND(I443*H443,2)</f>
        <v>0</v>
      </c>
      <c r="BL443" s="19" t="s">
        <v>284</v>
      </c>
      <c r="BM443" s="217" t="s">
        <v>1260</v>
      </c>
    </row>
    <row r="444" s="2" customFormat="1">
      <c r="A444" s="40"/>
      <c r="B444" s="41"/>
      <c r="C444" s="42"/>
      <c r="D444" s="219" t="s">
        <v>151</v>
      </c>
      <c r="E444" s="42"/>
      <c r="F444" s="220" t="s">
        <v>721</v>
      </c>
      <c r="G444" s="42"/>
      <c r="H444" s="42"/>
      <c r="I444" s="221"/>
      <c r="J444" s="42"/>
      <c r="K444" s="42"/>
      <c r="L444" s="46"/>
      <c r="M444" s="222"/>
      <c r="N444" s="223"/>
      <c r="O444" s="86"/>
      <c r="P444" s="86"/>
      <c r="Q444" s="86"/>
      <c r="R444" s="86"/>
      <c r="S444" s="86"/>
      <c r="T444" s="87"/>
      <c r="U444" s="40"/>
      <c r="V444" s="40"/>
      <c r="W444" s="40"/>
      <c r="X444" s="40"/>
      <c r="Y444" s="40"/>
      <c r="Z444" s="40"/>
      <c r="AA444" s="40"/>
      <c r="AB444" s="40"/>
      <c r="AC444" s="40"/>
      <c r="AD444" s="40"/>
      <c r="AE444" s="40"/>
      <c r="AT444" s="19" t="s">
        <v>151</v>
      </c>
      <c r="AU444" s="19" t="s">
        <v>149</v>
      </c>
    </row>
    <row r="445" s="13" customFormat="1">
      <c r="A445" s="13"/>
      <c r="B445" s="226"/>
      <c r="C445" s="227"/>
      <c r="D445" s="219" t="s">
        <v>155</v>
      </c>
      <c r="E445" s="227"/>
      <c r="F445" s="229" t="s">
        <v>723</v>
      </c>
      <c r="G445" s="227"/>
      <c r="H445" s="230">
        <v>3.2400000000000002</v>
      </c>
      <c r="I445" s="231"/>
      <c r="J445" s="227"/>
      <c r="K445" s="227"/>
      <c r="L445" s="232"/>
      <c r="M445" s="233"/>
      <c r="N445" s="234"/>
      <c r="O445" s="234"/>
      <c r="P445" s="234"/>
      <c r="Q445" s="234"/>
      <c r="R445" s="234"/>
      <c r="S445" s="234"/>
      <c r="T445" s="235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36" t="s">
        <v>155</v>
      </c>
      <c r="AU445" s="236" t="s">
        <v>149</v>
      </c>
      <c r="AV445" s="13" t="s">
        <v>149</v>
      </c>
      <c r="AW445" s="13" t="s">
        <v>4</v>
      </c>
      <c r="AX445" s="13" t="s">
        <v>78</v>
      </c>
      <c r="AY445" s="236" t="s">
        <v>140</v>
      </c>
    </row>
    <row r="446" s="2" customFormat="1" ht="16.5" customHeight="1">
      <c r="A446" s="40"/>
      <c r="B446" s="41"/>
      <c r="C446" s="206" t="s">
        <v>724</v>
      </c>
      <c r="D446" s="206" t="s">
        <v>143</v>
      </c>
      <c r="E446" s="207" t="s">
        <v>725</v>
      </c>
      <c r="F446" s="208" t="s">
        <v>726</v>
      </c>
      <c r="G446" s="209" t="s">
        <v>209</v>
      </c>
      <c r="H446" s="210">
        <v>0.59999999999999998</v>
      </c>
      <c r="I446" s="211"/>
      <c r="J446" s="212">
        <f>ROUND(I446*H446,2)</f>
        <v>0</v>
      </c>
      <c r="K446" s="208" t="s">
        <v>147</v>
      </c>
      <c r="L446" s="46"/>
      <c r="M446" s="213" t="s">
        <v>19</v>
      </c>
      <c r="N446" s="214" t="s">
        <v>42</v>
      </c>
      <c r="O446" s="86"/>
      <c r="P446" s="215">
        <f>O446*H446</f>
        <v>0</v>
      </c>
      <c r="Q446" s="215">
        <v>0</v>
      </c>
      <c r="R446" s="215">
        <f>Q446*H446</f>
        <v>0</v>
      </c>
      <c r="S446" s="215">
        <v>0</v>
      </c>
      <c r="T446" s="216">
        <f>S446*H446</f>
        <v>0</v>
      </c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R446" s="217" t="s">
        <v>284</v>
      </c>
      <c r="AT446" s="217" t="s">
        <v>143</v>
      </c>
      <c r="AU446" s="217" t="s">
        <v>149</v>
      </c>
      <c r="AY446" s="19" t="s">
        <v>140</v>
      </c>
      <c r="BE446" s="218">
        <f>IF(N446="základní",J446,0)</f>
        <v>0</v>
      </c>
      <c r="BF446" s="218">
        <f>IF(N446="snížená",J446,0)</f>
        <v>0</v>
      </c>
      <c r="BG446" s="218">
        <f>IF(N446="zákl. přenesená",J446,0)</f>
        <v>0</v>
      </c>
      <c r="BH446" s="218">
        <f>IF(N446="sníž. přenesená",J446,0)</f>
        <v>0</v>
      </c>
      <c r="BI446" s="218">
        <f>IF(N446="nulová",J446,0)</f>
        <v>0</v>
      </c>
      <c r="BJ446" s="19" t="s">
        <v>149</v>
      </c>
      <c r="BK446" s="218">
        <f>ROUND(I446*H446,2)</f>
        <v>0</v>
      </c>
      <c r="BL446" s="19" t="s">
        <v>284</v>
      </c>
      <c r="BM446" s="217" t="s">
        <v>1261</v>
      </c>
    </row>
    <row r="447" s="2" customFormat="1">
      <c r="A447" s="40"/>
      <c r="B447" s="41"/>
      <c r="C447" s="42"/>
      <c r="D447" s="219" t="s">
        <v>151</v>
      </c>
      <c r="E447" s="42"/>
      <c r="F447" s="220" t="s">
        <v>728</v>
      </c>
      <c r="G447" s="42"/>
      <c r="H447" s="42"/>
      <c r="I447" s="221"/>
      <c r="J447" s="42"/>
      <c r="K447" s="42"/>
      <c r="L447" s="46"/>
      <c r="M447" s="222"/>
      <c r="N447" s="223"/>
      <c r="O447" s="86"/>
      <c r="P447" s="86"/>
      <c r="Q447" s="86"/>
      <c r="R447" s="86"/>
      <c r="S447" s="86"/>
      <c r="T447" s="87"/>
      <c r="U447" s="40"/>
      <c r="V447" s="40"/>
      <c r="W447" s="40"/>
      <c r="X447" s="40"/>
      <c r="Y447" s="40"/>
      <c r="Z447" s="40"/>
      <c r="AA447" s="40"/>
      <c r="AB447" s="40"/>
      <c r="AC447" s="40"/>
      <c r="AD447" s="40"/>
      <c r="AE447" s="40"/>
      <c r="AT447" s="19" t="s">
        <v>151</v>
      </c>
      <c r="AU447" s="19" t="s">
        <v>149</v>
      </c>
    </row>
    <row r="448" s="2" customFormat="1">
      <c r="A448" s="40"/>
      <c r="B448" s="41"/>
      <c r="C448" s="42"/>
      <c r="D448" s="224" t="s">
        <v>153</v>
      </c>
      <c r="E448" s="42"/>
      <c r="F448" s="225" t="s">
        <v>729</v>
      </c>
      <c r="G448" s="42"/>
      <c r="H448" s="42"/>
      <c r="I448" s="221"/>
      <c r="J448" s="42"/>
      <c r="K448" s="42"/>
      <c r="L448" s="46"/>
      <c r="M448" s="222"/>
      <c r="N448" s="223"/>
      <c r="O448" s="86"/>
      <c r="P448" s="86"/>
      <c r="Q448" s="86"/>
      <c r="R448" s="86"/>
      <c r="S448" s="86"/>
      <c r="T448" s="87"/>
      <c r="U448" s="40"/>
      <c r="V448" s="40"/>
      <c r="W448" s="40"/>
      <c r="X448" s="40"/>
      <c r="Y448" s="40"/>
      <c r="Z448" s="40"/>
      <c r="AA448" s="40"/>
      <c r="AB448" s="40"/>
      <c r="AC448" s="40"/>
      <c r="AD448" s="40"/>
      <c r="AE448" s="40"/>
      <c r="AT448" s="19" t="s">
        <v>153</v>
      </c>
      <c r="AU448" s="19" t="s">
        <v>149</v>
      </c>
    </row>
    <row r="449" s="2" customFormat="1" ht="16.5" customHeight="1">
      <c r="A449" s="40"/>
      <c r="B449" s="41"/>
      <c r="C449" s="248" t="s">
        <v>730</v>
      </c>
      <c r="D449" s="248" t="s">
        <v>215</v>
      </c>
      <c r="E449" s="249" t="s">
        <v>731</v>
      </c>
      <c r="F449" s="250" t="s">
        <v>732</v>
      </c>
      <c r="G449" s="251" t="s">
        <v>362</v>
      </c>
      <c r="H449" s="252">
        <v>0.71999999999999997</v>
      </c>
      <c r="I449" s="253"/>
      <c r="J449" s="254">
        <f>ROUND(I449*H449,2)</f>
        <v>0</v>
      </c>
      <c r="K449" s="250" t="s">
        <v>147</v>
      </c>
      <c r="L449" s="255"/>
      <c r="M449" s="256" t="s">
        <v>19</v>
      </c>
      <c r="N449" s="257" t="s">
        <v>42</v>
      </c>
      <c r="O449" s="86"/>
      <c r="P449" s="215">
        <f>O449*H449</f>
        <v>0</v>
      </c>
      <c r="Q449" s="215">
        <v>0.0041000000000000003</v>
      </c>
      <c r="R449" s="215">
        <f>Q449*H449</f>
        <v>0.0029520000000000002</v>
      </c>
      <c r="S449" s="215">
        <v>0</v>
      </c>
      <c r="T449" s="216">
        <f>S449*H449</f>
        <v>0</v>
      </c>
      <c r="U449" s="40"/>
      <c r="V449" s="40"/>
      <c r="W449" s="40"/>
      <c r="X449" s="40"/>
      <c r="Y449" s="40"/>
      <c r="Z449" s="40"/>
      <c r="AA449" s="40"/>
      <c r="AB449" s="40"/>
      <c r="AC449" s="40"/>
      <c r="AD449" s="40"/>
      <c r="AE449" s="40"/>
      <c r="AR449" s="217" t="s">
        <v>354</v>
      </c>
      <c r="AT449" s="217" t="s">
        <v>215</v>
      </c>
      <c r="AU449" s="217" t="s">
        <v>149</v>
      </c>
      <c r="AY449" s="19" t="s">
        <v>140</v>
      </c>
      <c r="BE449" s="218">
        <f>IF(N449="základní",J449,0)</f>
        <v>0</v>
      </c>
      <c r="BF449" s="218">
        <f>IF(N449="snížená",J449,0)</f>
        <v>0</v>
      </c>
      <c r="BG449" s="218">
        <f>IF(N449="zákl. přenesená",J449,0)</f>
        <v>0</v>
      </c>
      <c r="BH449" s="218">
        <f>IF(N449="sníž. přenesená",J449,0)</f>
        <v>0</v>
      </c>
      <c r="BI449" s="218">
        <f>IF(N449="nulová",J449,0)</f>
        <v>0</v>
      </c>
      <c r="BJ449" s="19" t="s">
        <v>149</v>
      </c>
      <c r="BK449" s="218">
        <f>ROUND(I449*H449,2)</f>
        <v>0</v>
      </c>
      <c r="BL449" s="19" t="s">
        <v>284</v>
      </c>
      <c r="BM449" s="217" t="s">
        <v>1262</v>
      </c>
    </row>
    <row r="450" s="2" customFormat="1">
      <c r="A450" s="40"/>
      <c r="B450" s="41"/>
      <c r="C450" s="42"/>
      <c r="D450" s="219" t="s">
        <v>151</v>
      </c>
      <c r="E450" s="42"/>
      <c r="F450" s="220" t="s">
        <v>732</v>
      </c>
      <c r="G450" s="42"/>
      <c r="H450" s="42"/>
      <c r="I450" s="221"/>
      <c r="J450" s="42"/>
      <c r="K450" s="42"/>
      <c r="L450" s="46"/>
      <c r="M450" s="222"/>
      <c r="N450" s="223"/>
      <c r="O450" s="86"/>
      <c r="P450" s="86"/>
      <c r="Q450" s="86"/>
      <c r="R450" s="86"/>
      <c r="S450" s="86"/>
      <c r="T450" s="87"/>
      <c r="U450" s="40"/>
      <c r="V450" s="40"/>
      <c r="W450" s="40"/>
      <c r="X450" s="40"/>
      <c r="Y450" s="40"/>
      <c r="Z450" s="40"/>
      <c r="AA450" s="40"/>
      <c r="AB450" s="40"/>
      <c r="AC450" s="40"/>
      <c r="AD450" s="40"/>
      <c r="AE450" s="40"/>
      <c r="AT450" s="19" t="s">
        <v>151</v>
      </c>
      <c r="AU450" s="19" t="s">
        <v>149</v>
      </c>
    </row>
    <row r="451" s="13" customFormat="1">
      <c r="A451" s="13"/>
      <c r="B451" s="226"/>
      <c r="C451" s="227"/>
      <c r="D451" s="219" t="s">
        <v>155</v>
      </c>
      <c r="E451" s="227"/>
      <c r="F451" s="229" t="s">
        <v>734</v>
      </c>
      <c r="G451" s="227"/>
      <c r="H451" s="230">
        <v>0.71999999999999997</v>
      </c>
      <c r="I451" s="231"/>
      <c r="J451" s="227"/>
      <c r="K451" s="227"/>
      <c r="L451" s="232"/>
      <c r="M451" s="233"/>
      <c r="N451" s="234"/>
      <c r="O451" s="234"/>
      <c r="P451" s="234"/>
      <c r="Q451" s="234"/>
      <c r="R451" s="234"/>
      <c r="S451" s="234"/>
      <c r="T451" s="235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36" t="s">
        <v>155</v>
      </c>
      <c r="AU451" s="236" t="s">
        <v>149</v>
      </c>
      <c r="AV451" s="13" t="s">
        <v>149</v>
      </c>
      <c r="AW451" s="13" t="s">
        <v>4</v>
      </c>
      <c r="AX451" s="13" t="s">
        <v>78</v>
      </c>
      <c r="AY451" s="236" t="s">
        <v>140</v>
      </c>
    </row>
    <row r="452" s="2" customFormat="1" ht="16.5" customHeight="1">
      <c r="A452" s="40"/>
      <c r="B452" s="41"/>
      <c r="C452" s="206" t="s">
        <v>735</v>
      </c>
      <c r="D452" s="206" t="s">
        <v>143</v>
      </c>
      <c r="E452" s="207" t="s">
        <v>736</v>
      </c>
      <c r="F452" s="208" t="s">
        <v>737</v>
      </c>
      <c r="G452" s="209" t="s">
        <v>308</v>
      </c>
      <c r="H452" s="210">
        <v>0.0080000000000000002</v>
      </c>
      <c r="I452" s="211"/>
      <c r="J452" s="212">
        <f>ROUND(I452*H452,2)</f>
        <v>0</v>
      </c>
      <c r="K452" s="208" t="s">
        <v>147</v>
      </c>
      <c r="L452" s="46"/>
      <c r="M452" s="213" t="s">
        <v>19</v>
      </c>
      <c r="N452" s="214" t="s">
        <v>42</v>
      </c>
      <c r="O452" s="86"/>
      <c r="P452" s="215">
        <f>O452*H452</f>
        <v>0</v>
      </c>
      <c r="Q452" s="215">
        <v>0</v>
      </c>
      <c r="R452" s="215">
        <f>Q452*H452</f>
        <v>0</v>
      </c>
      <c r="S452" s="215">
        <v>0</v>
      </c>
      <c r="T452" s="216">
        <f>S452*H452</f>
        <v>0</v>
      </c>
      <c r="U452" s="40"/>
      <c r="V452" s="40"/>
      <c r="W452" s="40"/>
      <c r="X452" s="40"/>
      <c r="Y452" s="40"/>
      <c r="Z452" s="40"/>
      <c r="AA452" s="40"/>
      <c r="AB452" s="40"/>
      <c r="AC452" s="40"/>
      <c r="AD452" s="40"/>
      <c r="AE452" s="40"/>
      <c r="AR452" s="217" t="s">
        <v>284</v>
      </c>
      <c r="AT452" s="217" t="s">
        <v>143</v>
      </c>
      <c r="AU452" s="217" t="s">
        <v>149</v>
      </c>
      <c r="AY452" s="19" t="s">
        <v>140</v>
      </c>
      <c r="BE452" s="218">
        <f>IF(N452="základní",J452,0)</f>
        <v>0</v>
      </c>
      <c r="BF452" s="218">
        <f>IF(N452="snížená",J452,0)</f>
        <v>0</v>
      </c>
      <c r="BG452" s="218">
        <f>IF(N452="zákl. přenesená",J452,0)</f>
        <v>0</v>
      </c>
      <c r="BH452" s="218">
        <f>IF(N452="sníž. přenesená",J452,0)</f>
        <v>0</v>
      </c>
      <c r="BI452" s="218">
        <f>IF(N452="nulová",J452,0)</f>
        <v>0</v>
      </c>
      <c r="BJ452" s="19" t="s">
        <v>149</v>
      </c>
      <c r="BK452" s="218">
        <f>ROUND(I452*H452,2)</f>
        <v>0</v>
      </c>
      <c r="BL452" s="19" t="s">
        <v>284</v>
      </c>
      <c r="BM452" s="217" t="s">
        <v>1263</v>
      </c>
    </row>
    <row r="453" s="2" customFormat="1">
      <c r="A453" s="40"/>
      <c r="B453" s="41"/>
      <c r="C453" s="42"/>
      <c r="D453" s="219" t="s">
        <v>151</v>
      </c>
      <c r="E453" s="42"/>
      <c r="F453" s="220" t="s">
        <v>739</v>
      </c>
      <c r="G453" s="42"/>
      <c r="H453" s="42"/>
      <c r="I453" s="221"/>
      <c r="J453" s="42"/>
      <c r="K453" s="42"/>
      <c r="L453" s="46"/>
      <c r="M453" s="222"/>
      <c r="N453" s="223"/>
      <c r="O453" s="86"/>
      <c r="P453" s="86"/>
      <c r="Q453" s="86"/>
      <c r="R453" s="86"/>
      <c r="S453" s="86"/>
      <c r="T453" s="87"/>
      <c r="U453" s="40"/>
      <c r="V453" s="40"/>
      <c r="W453" s="40"/>
      <c r="X453" s="40"/>
      <c r="Y453" s="40"/>
      <c r="Z453" s="40"/>
      <c r="AA453" s="40"/>
      <c r="AB453" s="40"/>
      <c r="AC453" s="40"/>
      <c r="AD453" s="40"/>
      <c r="AE453" s="40"/>
      <c r="AT453" s="19" t="s">
        <v>151</v>
      </c>
      <c r="AU453" s="19" t="s">
        <v>149</v>
      </c>
    </row>
    <row r="454" s="2" customFormat="1">
      <c r="A454" s="40"/>
      <c r="B454" s="41"/>
      <c r="C454" s="42"/>
      <c r="D454" s="224" t="s">
        <v>153</v>
      </c>
      <c r="E454" s="42"/>
      <c r="F454" s="225" t="s">
        <v>740</v>
      </c>
      <c r="G454" s="42"/>
      <c r="H454" s="42"/>
      <c r="I454" s="221"/>
      <c r="J454" s="42"/>
      <c r="K454" s="42"/>
      <c r="L454" s="46"/>
      <c r="M454" s="222"/>
      <c r="N454" s="223"/>
      <c r="O454" s="86"/>
      <c r="P454" s="86"/>
      <c r="Q454" s="86"/>
      <c r="R454" s="86"/>
      <c r="S454" s="86"/>
      <c r="T454" s="87"/>
      <c r="U454" s="40"/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T454" s="19" t="s">
        <v>153</v>
      </c>
      <c r="AU454" s="19" t="s">
        <v>149</v>
      </c>
    </row>
    <row r="455" s="12" customFormat="1" ht="22.8" customHeight="1">
      <c r="A455" s="12"/>
      <c r="B455" s="190"/>
      <c r="C455" s="191"/>
      <c r="D455" s="192" t="s">
        <v>69</v>
      </c>
      <c r="E455" s="204" t="s">
        <v>741</v>
      </c>
      <c r="F455" s="204" t="s">
        <v>742</v>
      </c>
      <c r="G455" s="191"/>
      <c r="H455" s="191"/>
      <c r="I455" s="194"/>
      <c r="J455" s="205">
        <f>BK455</f>
        <v>0</v>
      </c>
      <c r="K455" s="191"/>
      <c r="L455" s="196"/>
      <c r="M455" s="197"/>
      <c r="N455" s="198"/>
      <c r="O455" s="198"/>
      <c r="P455" s="199">
        <f>SUM(P456:P512)</f>
        <v>0</v>
      </c>
      <c r="Q455" s="198"/>
      <c r="R455" s="199">
        <f>SUM(R456:R512)</f>
        <v>0.7229599000000001</v>
      </c>
      <c r="S455" s="198"/>
      <c r="T455" s="200">
        <f>SUM(T456:T512)</f>
        <v>0.35260000000000002</v>
      </c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R455" s="201" t="s">
        <v>149</v>
      </c>
      <c r="AT455" s="202" t="s">
        <v>69</v>
      </c>
      <c r="AU455" s="202" t="s">
        <v>78</v>
      </c>
      <c r="AY455" s="201" t="s">
        <v>140</v>
      </c>
      <c r="BK455" s="203">
        <f>SUM(BK456:BK512)</f>
        <v>0</v>
      </c>
    </row>
    <row r="456" s="2" customFormat="1" ht="16.5" customHeight="1">
      <c r="A456" s="40"/>
      <c r="B456" s="41"/>
      <c r="C456" s="206" t="s">
        <v>743</v>
      </c>
      <c r="D456" s="206" t="s">
        <v>143</v>
      </c>
      <c r="E456" s="207" t="s">
        <v>744</v>
      </c>
      <c r="F456" s="208" t="s">
        <v>745</v>
      </c>
      <c r="G456" s="209" t="s">
        <v>146</v>
      </c>
      <c r="H456" s="210">
        <v>11.25</v>
      </c>
      <c r="I456" s="211"/>
      <c r="J456" s="212">
        <f>ROUND(I456*H456,2)</f>
        <v>0</v>
      </c>
      <c r="K456" s="208" t="s">
        <v>147</v>
      </c>
      <c r="L456" s="46"/>
      <c r="M456" s="213" t="s">
        <v>19</v>
      </c>
      <c r="N456" s="214" t="s">
        <v>42</v>
      </c>
      <c r="O456" s="86"/>
      <c r="P456" s="215">
        <f>O456*H456</f>
        <v>0</v>
      </c>
      <c r="Q456" s="215">
        <v>0.00025999999999999998</v>
      </c>
      <c r="R456" s="215">
        <f>Q456*H456</f>
        <v>0.0029249999999999996</v>
      </c>
      <c r="S456" s="215">
        <v>0</v>
      </c>
      <c r="T456" s="216">
        <f>S456*H456</f>
        <v>0</v>
      </c>
      <c r="U456" s="40"/>
      <c r="V456" s="40"/>
      <c r="W456" s="40"/>
      <c r="X456" s="40"/>
      <c r="Y456" s="40"/>
      <c r="Z456" s="40"/>
      <c r="AA456" s="40"/>
      <c r="AB456" s="40"/>
      <c r="AC456" s="40"/>
      <c r="AD456" s="40"/>
      <c r="AE456" s="40"/>
      <c r="AR456" s="217" t="s">
        <v>284</v>
      </c>
      <c r="AT456" s="217" t="s">
        <v>143</v>
      </c>
      <c r="AU456" s="217" t="s">
        <v>149</v>
      </c>
      <c r="AY456" s="19" t="s">
        <v>140</v>
      </c>
      <c r="BE456" s="218">
        <f>IF(N456="základní",J456,0)</f>
        <v>0</v>
      </c>
      <c r="BF456" s="218">
        <f>IF(N456="snížená",J456,0)</f>
        <v>0</v>
      </c>
      <c r="BG456" s="218">
        <f>IF(N456="zákl. přenesená",J456,0)</f>
        <v>0</v>
      </c>
      <c r="BH456" s="218">
        <f>IF(N456="sníž. přenesená",J456,0)</f>
        <v>0</v>
      </c>
      <c r="BI456" s="218">
        <f>IF(N456="nulová",J456,0)</f>
        <v>0</v>
      </c>
      <c r="BJ456" s="19" t="s">
        <v>149</v>
      </c>
      <c r="BK456" s="218">
        <f>ROUND(I456*H456,2)</f>
        <v>0</v>
      </c>
      <c r="BL456" s="19" t="s">
        <v>284</v>
      </c>
      <c r="BM456" s="217" t="s">
        <v>1264</v>
      </c>
    </row>
    <row r="457" s="2" customFormat="1">
      <c r="A457" s="40"/>
      <c r="B457" s="41"/>
      <c r="C457" s="42"/>
      <c r="D457" s="219" t="s">
        <v>151</v>
      </c>
      <c r="E457" s="42"/>
      <c r="F457" s="220" t="s">
        <v>747</v>
      </c>
      <c r="G457" s="42"/>
      <c r="H457" s="42"/>
      <c r="I457" s="221"/>
      <c r="J457" s="42"/>
      <c r="K457" s="42"/>
      <c r="L457" s="46"/>
      <c r="M457" s="222"/>
      <c r="N457" s="223"/>
      <c r="O457" s="86"/>
      <c r="P457" s="86"/>
      <c r="Q457" s="86"/>
      <c r="R457" s="86"/>
      <c r="S457" s="86"/>
      <c r="T457" s="87"/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  <c r="AT457" s="19" t="s">
        <v>151</v>
      </c>
      <c r="AU457" s="19" t="s">
        <v>149</v>
      </c>
    </row>
    <row r="458" s="2" customFormat="1">
      <c r="A458" s="40"/>
      <c r="B458" s="41"/>
      <c r="C458" s="42"/>
      <c r="D458" s="224" t="s">
        <v>153</v>
      </c>
      <c r="E458" s="42"/>
      <c r="F458" s="225" t="s">
        <v>748</v>
      </c>
      <c r="G458" s="42"/>
      <c r="H458" s="42"/>
      <c r="I458" s="221"/>
      <c r="J458" s="42"/>
      <c r="K458" s="42"/>
      <c r="L458" s="46"/>
      <c r="M458" s="222"/>
      <c r="N458" s="223"/>
      <c r="O458" s="86"/>
      <c r="P458" s="86"/>
      <c r="Q458" s="86"/>
      <c r="R458" s="86"/>
      <c r="S458" s="86"/>
      <c r="T458" s="87"/>
      <c r="U458" s="40"/>
      <c r="V458" s="40"/>
      <c r="W458" s="40"/>
      <c r="X458" s="40"/>
      <c r="Y458" s="40"/>
      <c r="Z458" s="40"/>
      <c r="AA458" s="40"/>
      <c r="AB458" s="40"/>
      <c r="AC458" s="40"/>
      <c r="AD458" s="40"/>
      <c r="AE458" s="40"/>
      <c r="AT458" s="19" t="s">
        <v>153</v>
      </c>
      <c r="AU458" s="19" t="s">
        <v>149</v>
      </c>
    </row>
    <row r="459" s="13" customFormat="1">
      <c r="A459" s="13"/>
      <c r="B459" s="226"/>
      <c r="C459" s="227"/>
      <c r="D459" s="219" t="s">
        <v>155</v>
      </c>
      <c r="E459" s="228" t="s">
        <v>19</v>
      </c>
      <c r="F459" s="229" t="s">
        <v>749</v>
      </c>
      <c r="G459" s="227"/>
      <c r="H459" s="230">
        <v>11.25</v>
      </c>
      <c r="I459" s="231"/>
      <c r="J459" s="227"/>
      <c r="K459" s="227"/>
      <c r="L459" s="232"/>
      <c r="M459" s="233"/>
      <c r="N459" s="234"/>
      <c r="O459" s="234"/>
      <c r="P459" s="234"/>
      <c r="Q459" s="234"/>
      <c r="R459" s="234"/>
      <c r="S459" s="234"/>
      <c r="T459" s="235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36" t="s">
        <v>155</v>
      </c>
      <c r="AU459" s="236" t="s">
        <v>149</v>
      </c>
      <c r="AV459" s="13" t="s">
        <v>149</v>
      </c>
      <c r="AW459" s="13" t="s">
        <v>32</v>
      </c>
      <c r="AX459" s="13" t="s">
        <v>78</v>
      </c>
      <c r="AY459" s="236" t="s">
        <v>140</v>
      </c>
    </row>
    <row r="460" s="2" customFormat="1" ht="16.5" customHeight="1">
      <c r="A460" s="40"/>
      <c r="B460" s="41"/>
      <c r="C460" s="248" t="s">
        <v>750</v>
      </c>
      <c r="D460" s="248" t="s">
        <v>215</v>
      </c>
      <c r="E460" s="249" t="s">
        <v>751</v>
      </c>
      <c r="F460" s="250" t="s">
        <v>752</v>
      </c>
      <c r="G460" s="251" t="s">
        <v>146</v>
      </c>
      <c r="H460" s="252">
        <v>11.25</v>
      </c>
      <c r="I460" s="253"/>
      <c r="J460" s="254">
        <f>ROUND(I460*H460,2)</f>
        <v>0</v>
      </c>
      <c r="K460" s="250" t="s">
        <v>147</v>
      </c>
      <c r="L460" s="255"/>
      <c r="M460" s="256" t="s">
        <v>19</v>
      </c>
      <c r="N460" s="257" t="s">
        <v>42</v>
      </c>
      <c r="O460" s="86"/>
      <c r="P460" s="215">
        <f>O460*H460</f>
        <v>0</v>
      </c>
      <c r="Q460" s="215">
        <v>0.036810000000000002</v>
      </c>
      <c r="R460" s="215">
        <f>Q460*H460</f>
        <v>0.41411250000000005</v>
      </c>
      <c r="S460" s="215">
        <v>0</v>
      </c>
      <c r="T460" s="216">
        <f>S460*H460</f>
        <v>0</v>
      </c>
      <c r="U460" s="40"/>
      <c r="V460" s="40"/>
      <c r="W460" s="40"/>
      <c r="X460" s="40"/>
      <c r="Y460" s="40"/>
      <c r="Z460" s="40"/>
      <c r="AA460" s="40"/>
      <c r="AB460" s="40"/>
      <c r="AC460" s="40"/>
      <c r="AD460" s="40"/>
      <c r="AE460" s="40"/>
      <c r="AR460" s="217" t="s">
        <v>354</v>
      </c>
      <c r="AT460" s="217" t="s">
        <v>215</v>
      </c>
      <c r="AU460" s="217" t="s">
        <v>149</v>
      </c>
      <c r="AY460" s="19" t="s">
        <v>140</v>
      </c>
      <c r="BE460" s="218">
        <f>IF(N460="základní",J460,0)</f>
        <v>0</v>
      </c>
      <c r="BF460" s="218">
        <f>IF(N460="snížená",J460,0)</f>
        <v>0</v>
      </c>
      <c r="BG460" s="218">
        <f>IF(N460="zákl. přenesená",J460,0)</f>
        <v>0</v>
      </c>
      <c r="BH460" s="218">
        <f>IF(N460="sníž. přenesená",J460,0)</f>
        <v>0</v>
      </c>
      <c r="BI460" s="218">
        <f>IF(N460="nulová",J460,0)</f>
        <v>0</v>
      </c>
      <c r="BJ460" s="19" t="s">
        <v>149</v>
      </c>
      <c r="BK460" s="218">
        <f>ROUND(I460*H460,2)</f>
        <v>0</v>
      </c>
      <c r="BL460" s="19" t="s">
        <v>284</v>
      </c>
      <c r="BM460" s="217" t="s">
        <v>1265</v>
      </c>
    </row>
    <row r="461" s="2" customFormat="1">
      <c r="A461" s="40"/>
      <c r="B461" s="41"/>
      <c r="C461" s="42"/>
      <c r="D461" s="219" t="s">
        <v>151</v>
      </c>
      <c r="E461" s="42"/>
      <c r="F461" s="220" t="s">
        <v>752</v>
      </c>
      <c r="G461" s="42"/>
      <c r="H461" s="42"/>
      <c r="I461" s="221"/>
      <c r="J461" s="42"/>
      <c r="K461" s="42"/>
      <c r="L461" s="46"/>
      <c r="M461" s="222"/>
      <c r="N461" s="223"/>
      <c r="O461" s="86"/>
      <c r="P461" s="86"/>
      <c r="Q461" s="86"/>
      <c r="R461" s="86"/>
      <c r="S461" s="86"/>
      <c r="T461" s="87"/>
      <c r="U461" s="40"/>
      <c r="V461" s="40"/>
      <c r="W461" s="40"/>
      <c r="X461" s="40"/>
      <c r="Y461" s="40"/>
      <c r="Z461" s="40"/>
      <c r="AA461" s="40"/>
      <c r="AB461" s="40"/>
      <c r="AC461" s="40"/>
      <c r="AD461" s="40"/>
      <c r="AE461" s="40"/>
      <c r="AT461" s="19" t="s">
        <v>151</v>
      </c>
      <c r="AU461" s="19" t="s">
        <v>149</v>
      </c>
    </row>
    <row r="462" s="2" customFormat="1" ht="16.5" customHeight="1">
      <c r="A462" s="40"/>
      <c r="B462" s="41"/>
      <c r="C462" s="206" t="s">
        <v>754</v>
      </c>
      <c r="D462" s="206" t="s">
        <v>143</v>
      </c>
      <c r="E462" s="207" t="s">
        <v>755</v>
      </c>
      <c r="F462" s="208" t="s">
        <v>756</v>
      </c>
      <c r="G462" s="209" t="s">
        <v>362</v>
      </c>
      <c r="H462" s="210">
        <v>2</v>
      </c>
      <c r="I462" s="211"/>
      <c r="J462" s="212">
        <f>ROUND(I462*H462,2)</f>
        <v>0</v>
      </c>
      <c r="K462" s="208" t="s">
        <v>147</v>
      </c>
      <c r="L462" s="46"/>
      <c r="M462" s="213" t="s">
        <v>19</v>
      </c>
      <c r="N462" s="214" t="s">
        <v>42</v>
      </c>
      <c r="O462" s="86"/>
      <c r="P462" s="215">
        <f>O462*H462</f>
        <v>0</v>
      </c>
      <c r="Q462" s="215">
        <v>0.00025999999999999998</v>
      </c>
      <c r="R462" s="215">
        <f>Q462*H462</f>
        <v>0.00051999999999999995</v>
      </c>
      <c r="S462" s="215">
        <v>0</v>
      </c>
      <c r="T462" s="216">
        <f>S462*H462</f>
        <v>0</v>
      </c>
      <c r="U462" s="40"/>
      <c r="V462" s="40"/>
      <c r="W462" s="40"/>
      <c r="X462" s="40"/>
      <c r="Y462" s="40"/>
      <c r="Z462" s="40"/>
      <c r="AA462" s="40"/>
      <c r="AB462" s="40"/>
      <c r="AC462" s="40"/>
      <c r="AD462" s="40"/>
      <c r="AE462" s="40"/>
      <c r="AR462" s="217" t="s">
        <v>284</v>
      </c>
      <c r="AT462" s="217" t="s">
        <v>143</v>
      </c>
      <c r="AU462" s="217" t="s">
        <v>149</v>
      </c>
      <c r="AY462" s="19" t="s">
        <v>140</v>
      </c>
      <c r="BE462" s="218">
        <f>IF(N462="základní",J462,0)</f>
        <v>0</v>
      </c>
      <c r="BF462" s="218">
        <f>IF(N462="snížená",J462,0)</f>
        <v>0</v>
      </c>
      <c r="BG462" s="218">
        <f>IF(N462="zákl. přenesená",J462,0)</f>
        <v>0</v>
      </c>
      <c r="BH462" s="218">
        <f>IF(N462="sníž. přenesená",J462,0)</f>
        <v>0</v>
      </c>
      <c r="BI462" s="218">
        <f>IF(N462="nulová",J462,0)</f>
        <v>0</v>
      </c>
      <c r="BJ462" s="19" t="s">
        <v>149</v>
      </c>
      <c r="BK462" s="218">
        <f>ROUND(I462*H462,2)</f>
        <v>0</v>
      </c>
      <c r="BL462" s="19" t="s">
        <v>284</v>
      </c>
      <c r="BM462" s="217" t="s">
        <v>1266</v>
      </c>
    </row>
    <row r="463" s="2" customFormat="1">
      <c r="A463" s="40"/>
      <c r="B463" s="41"/>
      <c r="C463" s="42"/>
      <c r="D463" s="219" t="s">
        <v>151</v>
      </c>
      <c r="E463" s="42"/>
      <c r="F463" s="220" t="s">
        <v>758</v>
      </c>
      <c r="G463" s="42"/>
      <c r="H463" s="42"/>
      <c r="I463" s="221"/>
      <c r="J463" s="42"/>
      <c r="K463" s="42"/>
      <c r="L463" s="46"/>
      <c r="M463" s="222"/>
      <c r="N463" s="223"/>
      <c r="O463" s="86"/>
      <c r="P463" s="86"/>
      <c r="Q463" s="86"/>
      <c r="R463" s="86"/>
      <c r="S463" s="86"/>
      <c r="T463" s="87"/>
      <c r="U463" s="40"/>
      <c r="V463" s="40"/>
      <c r="W463" s="40"/>
      <c r="X463" s="40"/>
      <c r="Y463" s="40"/>
      <c r="Z463" s="40"/>
      <c r="AA463" s="40"/>
      <c r="AB463" s="40"/>
      <c r="AC463" s="40"/>
      <c r="AD463" s="40"/>
      <c r="AE463" s="40"/>
      <c r="AT463" s="19" t="s">
        <v>151</v>
      </c>
      <c r="AU463" s="19" t="s">
        <v>149</v>
      </c>
    </row>
    <row r="464" s="2" customFormat="1">
      <c r="A464" s="40"/>
      <c r="B464" s="41"/>
      <c r="C464" s="42"/>
      <c r="D464" s="224" t="s">
        <v>153</v>
      </c>
      <c r="E464" s="42"/>
      <c r="F464" s="225" t="s">
        <v>759</v>
      </c>
      <c r="G464" s="42"/>
      <c r="H464" s="42"/>
      <c r="I464" s="221"/>
      <c r="J464" s="42"/>
      <c r="K464" s="42"/>
      <c r="L464" s="46"/>
      <c r="M464" s="222"/>
      <c r="N464" s="223"/>
      <c r="O464" s="86"/>
      <c r="P464" s="86"/>
      <c r="Q464" s="86"/>
      <c r="R464" s="86"/>
      <c r="S464" s="86"/>
      <c r="T464" s="87"/>
      <c r="U464" s="40"/>
      <c r="V464" s="40"/>
      <c r="W464" s="40"/>
      <c r="X464" s="40"/>
      <c r="Y464" s="40"/>
      <c r="Z464" s="40"/>
      <c r="AA464" s="40"/>
      <c r="AB464" s="40"/>
      <c r="AC464" s="40"/>
      <c r="AD464" s="40"/>
      <c r="AE464" s="40"/>
      <c r="AT464" s="19" t="s">
        <v>153</v>
      </c>
      <c r="AU464" s="19" t="s">
        <v>149</v>
      </c>
    </row>
    <row r="465" s="13" customFormat="1">
      <c r="A465" s="13"/>
      <c r="B465" s="226"/>
      <c r="C465" s="227"/>
      <c r="D465" s="219" t="s">
        <v>155</v>
      </c>
      <c r="E465" s="228" t="s">
        <v>19</v>
      </c>
      <c r="F465" s="229" t="s">
        <v>760</v>
      </c>
      <c r="G465" s="227"/>
      <c r="H465" s="230">
        <v>2</v>
      </c>
      <c r="I465" s="231"/>
      <c r="J465" s="227"/>
      <c r="K465" s="227"/>
      <c r="L465" s="232"/>
      <c r="M465" s="233"/>
      <c r="N465" s="234"/>
      <c r="O465" s="234"/>
      <c r="P465" s="234"/>
      <c r="Q465" s="234"/>
      <c r="R465" s="234"/>
      <c r="S465" s="234"/>
      <c r="T465" s="235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36" t="s">
        <v>155</v>
      </c>
      <c r="AU465" s="236" t="s">
        <v>149</v>
      </c>
      <c r="AV465" s="13" t="s">
        <v>149</v>
      </c>
      <c r="AW465" s="13" t="s">
        <v>32</v>
      </c>
      <c r="AX465" s="13" t="s">
        <v>78</v>
      </c>
      <c r="AY465" s="236" t="s">
        <v>140</v>
      </c>
    </row>
    <row r="466" s="2" customFormat="1" ht="16.5" customHeight="1">
      <c r="A466" s="40"/>
      <c r="B466" s="41"/>
      <c r="C466" s="248" t="s">
        <v>761</v>
      </c>
      <c r="D466" s="248" t="s">
        <v>215</v>
      </c>
      <c r="E466" s="249" t="s">
        <v>762</v>
      </c>
      <c r="F466" s="250" t="s">
        <v>763</v>
      </c>
      <c r="G466" s="251" t="s">
        <v>146</v>
      </c>
      <c r="H466" s="252">
        <v>1.0800000000000001</v>
      </c>
      <c r="I466" s="253"/>
      <c r="J466" s="254">
        <f>ROUND(I466*H466,2)</f>
        <v>0</v>
      </c>
      <c r="K466" s="250" t="s">
        <v>147</v>
      </c>
      <c r="L466" s="255"/>
      <c r="M466" s="256" t="s">
        <v>19</v>
      </c>
      <c r="N466" s="257" t="s">
        <v>42</v>
      </c>
      <c r="O466" s="86"/>
      <c r="P466" s="215">
        <f>O466*H466</f>
        <v>0</v>
      </c>
      <c r="Q466" s="215">
        <v>0.040280000000000003</v>
      </c>
      <c r="R466" s="215">
        <f>Q466*H466</f>
        <v>0.043502400000000004</v>
      </c>
      <c r="S466" s="215">
        <v>0</v>
      </c>
      <c r="T466" s="216">
        <f>S466*H466</f>
        <v>0</v>
      </c>
      <c r="U466" s="40"/>
      <c r="V466" s="40"/>
      <c r="W466" s="40"/>
      <c r="X466" s="40"/>
      <c r="Y466" s="40"/>
      <c r="Z466" s="40"/>
      <c r="AA466" s="40"/>
      <c r="AB466" s="40"/>
      <c r="AC466" s="40"/>
      <c r="AD466" s="40"/>
      <c r="AE466" s="40"/>
      <c r="AR466" s="217" t="s">
        <v>354</v>
      </c>
      <c r="AT466" s="217" t="s">
        <v>215</v>
      </c>
      <c r="AU466" s="217" t="s">
        <v>149</v>
      </c>
      <c r="AY466" s="19" t="s">
        <v>140</v>
      </c>
      <c r="BE466" s="218">
        <f>IF(N466="základní",J466,0)</f>
        <v>0</v>
      </c>
      <c r="BF466" s="218">
        <f>IF(N466="snížená",J466,0)</f>
        <v>0</v>
      </c>
      <c r="BG466" s="218">
        <f>IF(N466="zákl. přenesená",J466,0)</f>
        <v>0</v>
      </c>
      <c r="BH466" s="218">
        <f>IF(N466="sníž. přenesená",J466,0)</f>
        <v>0</v>
      </c>
      <c r="BI466" s="218">
        <f>IF(N466="nulová",J466,0)</f>
        <v>0</v>
      </c>
      <c r="BJ466" s="19" t="s">
        <v>149</v>
      </c>
      <c r="BK466" s="218">
        <f>ROUND(I466*H466,2)</f>
        <v>0</v>
      </c>
      <c r="BL466" s="19" t="s">
        <v>284</v>
      </c>
      <c r="BM466" s="217" t="s">
        <v>1267</v>
      </c>
    </row>
    <row r="467" s="2" customFormat="1">
      <c r="A467" s="40"/>
      <c r="B467" s="41"/>
      <c r="C467" s="42"/>
      <c r="D467" s="219" t="s">
        <v>151</v>
      </c>
      <c r="E467" s="42"/>
      <c r="F467" s="220" t="s">
        <v>763</v>
      </c>
      <c r="G467" s="42"/>
      <c r="H467" s="42"/>
      <c r="I467" s="221"/>
      <c r="J467" s="42"/>
      <c r="K467" s="42"/>
      <c r="L467" s="46"/>
      <c r="M467" s="222"/>
      <c r="N467" s="223"/>
      <c r="O467" s="86"/>
      <c r="P467" s="86"/>
      <c r="Q467" s="86"/>
      <c r="R467" s="86"/>
      <c r="S467" s="86"/>
      <c r="T467" s="87"/>
      <c r="U467" s="40"/>
      <c r="V467" s="40"/>
      <c r="W467" s="40"/>
      <c r="X467" s="40"/>
      <c r="Y467" s="40"/>
      <c r="Z467" s="40"/>
      <c r="AA467" s="40"/>
      <c r="AB467" s="40"/>
      <c r="AC467" s="40"/>
      <c r="AD467" s="40"/>
      <c r="AE467" s="40"/>
      <c r="AT467" s="19" t="s">
        <v>151</v>
      </c>
      <c r="AU467" s="19" t="s">
        <v>149</v>
      </c>
    </row>
    <row r="468" s="13" customFormat="1">
      <c r="A468" s="13"/>
      <c r="B468" s="226"/>
      <c r="C468" s="227"/>
      <c r="D468" s="219" t="s">
        <v>155</v>
      </c>
      <c r="E468" s="228" t="s">
        <v>19</v>
      </c>
      <c r="F468" s="229" t="s">
        <v>765</v>
      </c>
      <c r="G468" s="227"/>
      <c r="H468" s="230">
        <v>1.0800000000000001</v>
      </c>
      <c r="I468" s="231"/>
      <c r="J468" s="227"/>
      <c r="K468" s="227"/>
      <c r="L468" s="232"/>
      <c r="M468" s="233"/>
      <c r="N468" s="234"/>
      <c r="O468" s="234"/>
      <c r="P468" s="234"/>
      <c r="Q468" s="234"/>
      <c r="R468" s="234"/>
      <c r="S468" s="234"/>
      <c r="T468" s="235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36" t="s">
        <v>155</v>
      </c>
      <c r="AU468" s="236" t="s">
        <v>149</v>
      </c>
      <c r="AV468" s="13" t="s">
        <v>149</v>
      </c>
      <c r="AW468" s="13" t="s">
        <v>32</v>
      </c>
      <c r="AX468" s="13" t="s">
        <v>78</v>
      </c>
      <c r="AY468" s="236" t="s">
        <v>140</v>
      </c>
    </row>
    <row r="469" s="2" customFormat="1" ht="16.5" customHeight="1">
      <c r="A469" s="40"/>
      <c r="B469" s="41"/>
      <c r="C469" s="206" t="s">
        <v>766</v>
      </c>
      <c r="D469" s="206" t="s">
        <v>143</v>
      </c>
      <c r="E469" s="207" t="s">
        <v>767</v>
      </c>
      <c r="F469" s="208" t="s">
        <v>768</v>
      </c>
      <c r="G469" s="209" t="s">
        <v>362</v>
      </c>
      <c r="H469" s="210">
        <v>1</v>
      </c>
      <c r="I469" s="211"/>
      <c r="J469" s="212">
        <f>ROUND(I469*H469,2)</f>
        <v>0</v>
      </c>
      <c r="K469" s="208" t="s">
        <v>147</v>
      </c>
      <c r="L469" s="46"/>
      <c r="M469" s="213" t="s">
        <v>19</v>
      </c>
      <c r="N469" s="214" t="s">
        <v>42</v>
      </c>
      <c r="O469" s="86"/>
      <c r="P469" s="215">
        <f>O469*H469</f>
        <v>0</v>
      </c>
      <c r="Q469" s="215">
        <v>0</v>
      </c>
      <c r="R469" s="215">
        <f>Q469*H469</f>
        <v>0</v>
      </c>
      <c r="S469" s="215">
        <v>0</v>
      </c>
      <c r="T469" s="216">
        <f>S469*H469</f>
        <v>0</v>
      </c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  <c r="AR469" s="217" t="s">
        <v>284</v>
      </c>
      <c r="AT469" s="217" t="s">
        <v>143</v>
      </c>
      <c r="AU469" s="217" t="s">
        <v>149</v>
      </c>
      <c r="AY469" s="19" t="s">
        <v>140</v>
      </c>
      <c r="BE469" s="218">
        <f>IF(N469="základní",J469,0)</f>
        <v>0</v>
      </c>
      <c r="BF469" s="218">
        <f>IF(N469="snížená",J469,0)</f>
        <v>0</v>
      </c>
      <c r="BG469" s="218">
        <f>IF(N469="zákl. přenesená",J469,0)</f>
        <v>0</v>
      </c>
      <c r="BH469" s="218">
        <f>IF(N469="sníž. přenesená",J469,0)</f>
        <v>0</v>
      </c>
      <c r="BI469" s="218">
        <f>IF(N469="nulová",J469,0)</f>
        <v>0</v>
      </c>
      <c r="BJ469" s="19" t="s">
        <v>149</v>
      </c>
      <c r="BK469" s="218">
        <f>ROUND(I469*H469,2)</f>
        <v>0</v>
      </c>
      <c r="BL469" s="19" t="s">
        <v>284</v>
      </c>
      <c r="BM469" s="217" t="s">
        <v>1268</v>
      </c>
    </row>
    <row r="470" s="2" customFormat="1">
      <c r="A470" s="40"/>
      <c r="B470" s="41"/>
      <c r="C470" s="42"/>
      <c r="D470" s="219" t="s">
        <v>151</v>
      </c>
      <c r="E470" s="42"/>
      <c r="F470" s="220" t="s">
        <v>770</v>
      </c>
      <c r="G470" s="42"/>
      <c r="H470" s="42"/>
      <c r="I470" s="221"/>
      <c r="J470" s="42"/>
      <c r="K470" s="42"/>
      <c r="L470" s="46"/>
      <c r="M470" s="222"/>
      <c r="N470" s="223"/>
      <c r="O470" s="86"/>
      <c r="P470" s="86"/>
      <c r="Q470" s="86"/>
      <c r="R470" s="86"/>
      <c r="S470" s="86"/>
      <c r="T470" s="87"/>
      <c r="U470" s="40"/>
      <c r="V470" s="40"/>
      <c r="W470" s="40"/>
      <c r="X470" s="40"/>
      <c r="Y470" s="40"/>
      <c r="Z470" s="40"/>
      <c r="AA470" s="40"/>
      <c r="AB470" s="40"/>
      <c r="AC470" s="40"/>
      <c r="AD470" s="40"/>
      <c r="AE470" s="40"/>
      <c r="AT470" s="19" t="s">
        <v>151</v>
      </c>
      <c r="AU470" s="19" t="s">
        <v>149</v>
      </c>
    </row>
    <row r="471" s="2" customFormat="1">
      <c r="A471" s="40"/>
      <c r="B471" s="41"/>
      <c r="C471" s="42"/>
      <c r="D471" s="224" t="s">
        <v>153</v>
      </c>
      <c r="E471" s="42"/>
      <c r="F471" s="225" t="s">
        <v>771</v>
      </c>
      <c r="G471" s="42"/>
      <c r="H471" s="42"/>
      <c r="I471" s="221"/>
      <c r="J471" s="42"/>
      <c r="K471" s="42"/>
      <c r="L471" s="46"/>
      <c r="M471" s="222"/>
      <c r="N471" s="223"/>
      <c r="O471" s="86"/>
      <c r="P471" s="86"/>
      <c r="Q471" s="86"/>
      <c r="R471" s="86"/>
      <c r="S471" s="86"/>
      <c r="T471" s="87"/>
      <c r="U471" s="40"/>
      <c r="V471" s="40"/>
      <c r="W471" s="40"/>
      <c r="X471" s="40"/>
      <c r="Y471" s="40"/>
      <c r="Z471" s="40"/>
      <c r="AA471" s="40"/>
      <c r="AB471" s="40"/>
      <c r="AC471" s="40"/>
      <c r="AD471" s="40"/>
      <c r="AE471" s="40"/>
      <c r="AT471" s="19" t="s">
        <v>153</v>
      </c>
      <c r="AU471" s="19" t="s">
        <v>149</v>
      </c>
    </row>
    <row r="472" s="2" customFormat="1" ht="24.15" customHeight="1">
      <c r="A472" s="40"/>
      <c r="B472" s="41"/>
      <c r="C472" s="248" t="s">
        <v>772</v>
      </c>
      <c r="D472" s="248" t="s">
        <v>215</v>
      </c>
      <c r="E472" s="249" t="s">
        <v>773</v>
      </c>
      <c r="F472" s="250" t="s">
        <v>774</v>
      </c>
      <c r="G472" s="251" t="s">
        <v>362</v>
      </c>
      <c r="H472" s="252">
        <v>1</v>
      </c>
      <c r="I472" s="253"/>
      <c r="J472" s="254">
        <f>ROUND(I472*H472,2)</f>
        <v>0</v>
      </c>
      <c r="K472" s="250" t="s">
        <v>147</v>
      </c>
      <c r="L472" s="255"/>
      <c r="M472" s="256" t="s">
        <v>19</v>
      </c>
      <c r="N472" s="257" t="s">
        <v>42</v>
      </c>
      <c r="O472" s="86"/>
      <c r="P472" s="215">
        <f>O472*H472</f>
        <v>0</v>
      </c>
      <c r="Q472" s="215">
        <v>0.070800000000000002</v>
      </c>
      <c r="R472" s="215">
        <f>Q472*H472</f>
        <v>0.070800000000000002</v>
      </c>
      <c r="S472" s="215">
        <v>0</v>
      </c>
      <c r="T472" s="216">
        <f>S472*H472</f>
        <v>0</v>
      </c>
      <c r="U472" s="40"/>
      <c r="V472" s="40"/>
      <c r="W472" s="40"/>
      <c r="X472" s="40"/>
      <c r="Y472" s="40"/>
      <c r="Z472" s="40"/>
      <c r="AA472" s="40"/>
      <c r="AB472" s="40"/>
      <c r="AC472" s="40"/>
      <c r="AD472" s="40"/>
      <c r="AE472" s="40"/>
      <c r="AR472" s="217" t="s">
        <v>354</v>
      </c>
      <c r="AT472" s="217" t="s">
        <v>215</v>
      </c>
      <c r="AU472" s="217" t="s">
        <v>149</v>
      </c>
      <c r="AY472" s="19" t="s">
        <v>140</v>
      </c>
      <c r="BE472" s="218">
        <f>IF(N472="základní",J472,0)</f>
        <v>0</v>
      </c>
      <c r="BF472" s="218">
        <f>IF(N472="snížená",J472,0)</f>
        <v>0</v>
      </c>
      <c r="BG472" s="218">
        <f>IF(N472="zákl. přenesená",J472,0)</f>
        <v>0</v>
      </c>
      <c r="BH472" s="218">
        <f>IF(N472="sníž. přenesená",J472,0)</f>
        <v>0</v>
      </c>
      <c r="BI472" s="218">
        <f>IF(N472="nulová",J472,0)</f>
        <v>0</v>
      </c>
      <c r="BJ472" s="19" t="s">
        <v>149</v>
      </c>
      <c r="BK472" s="218">
        <f>ROUND(I472*H472,2)</f>
        <v>0</v>
      </c>
      <c r="BL472" s="19" t="s">
        <v>284</v>
      </c>
      <c r="BM472" s="217" t="s">
        <v>1269</v>
      </c>
    </row>
    <row r="473" s="2" customFormat="1">
      <c r="A473" s="40"/>
      <c r="B473" s="41"/>
      <c r="C473" s="42"/>
      <c r="D473" s="219" t="s">
        <v>151</v>
      </c>
      <c r="E473" s="42"/>
      <c r="F473" s="220" t="s">
        <v>774</v>
      </c>
      <c r="G473" s="42"/>
      <c r="H473" s="42"/>
      <c r="I473" s="221"/>
      <c r="J473" s="42"/>
      <c r="K473" s="42"/>
      <c r="L473" s="46"/>
      <c r="M473" s="222"/>
      <c r="N473" s="223"/>
      <c r="O473" s="86"/>
      <c r="P473" s="86"/>
      <c r="Q473" s="86"/>
      <c r="R473" s="86"/>
      <c r="S473" s="86"/>
      <c r="T473" s="87"/>
      <c r="U473" s="40"/>
      <c r="V473" s="40"/>
      <c r="W473" s="40"/>
      <c r="X473" s="40"/>
      <c r="Y473" s="40"/>
      <c r="Z473" s="40"/>
      <c r="AA473" s="40"/>
      <c r="AB473" s="40"/>
      <c r="AC473" s="40"/>
      <c r="AD473" s="40"/>
      <c r="AE473" s="40"/>
      <c r="AT473" s="19" t="s">
        <v>151</v>
      </c>
      <c r="AU473" s="19" t="s">
        <v>149</v>
      </c>
    </row>
    <row r="474" s="2" customFormat="1" ht="16.5" customHeight="1">
      <c r="A474" s="40"/>
      <c r="B474" s="41"/>
      <c r="C474" s="206" t="s">
        <v>776</v>
      </c>
      <c r="D474" s="206" t="s">
        <v>143</v>
      </c>
      <c r="E474" s="207" t="s">
        <v>777</v>
      </c>
      <c r="F474" s="208" t="s">
        <v>778</v>
      </c>
      <c r="G474" s="209" t="s">
        <v>362</v>
      </c>
      <c r="H474" s="210">
        <v>7</v>
      </c>
      <c r="I474" s="211"/>
      <c r="J474" s="212">
        <f>ROUND(I474*H474,2)</f>
        <v>0</v>
      </c>
      <c r="K474" s="208" t="s">
        <v>147</v>
      </c>
      <c r="L474" s="46"/>
      <c r="M474" s="213" t="s">
        <v>19</v>
      </c>
      <c r="N474" s="214" t="s">
        <v>42</v>
      </c>
      <c r="O474" s="86"/>
      <c r="P474" s="215">
        <f>O474*H474</f>
        <v>0</v>
      </c>
      <c r="Q474" s="215">
        <v>0</v>
      </c>
      <c r="R474" s="215">
        <f>Q474*H474</f>
        <v>0</v>
      </c>
      <c r="S474" s="215">
        <v>0</v>
      </c>
      <c r="T474" s="216">
        <f>S474*H474</f>
        <v>0</v>
      </c>
      <c r="U474" s="40"/>
      <c r="V474" s="40"/>
      <c r="W474" s="40"/>
      <c r="X474" s="40"/>
      <c r="Y474" s="40"/>
      <c r="Z474" s="40"/>
      <c r="AA474" s="40"/>
      <c r="AB474" s="40"/>
      <c r="AC474" s="40"/>
      <c r="AD474" s="40"/>
      <c r="AE474" s="40"/>
      <c r="AR474" s="217" t="s">
        <v>284</v>
      </c>
      <c r="AT474" s="217" t="s">
        <v>143</v>
      </c>
      <c r="AU474" s="217" t="s">
        <v>149</v>
      </c>
      <c r="AY474" s="19" t="s">
        <v>140</v>
      </c>
      <c r="BE474" s="218">
        <f>IF(N474="základní",J474,0)</f>
        <v>0</v>
      </c>
      <c r="BF474" s="218">
        <f>IF(N474="snížená",J474,0)</f>
        <v>0</v>
      </c>
      <c r="BG474" s="218">
        <f>IF(N474="zákl. přenesená",J474,0)</f>
        <v>0</v>
      </c>
      <c r="BH474" s="218">
        <f>IF(N474="sníž. přenesená",J474,0)</f>
        <v>0</v>
      </c>
      <c r="BI474" s="218">
        <f>IF(N474="nulová",J474,0)</f>
        <v>0</v>
      </c>
      <c r="BJ474" s="19" t="s">
        <v>149</v>
      </c>
      <c r="BK474" s="218">
        <f>ROUND(I474*H474,2)</f>
        <v>0</v>
      </c>
      <c r="BL474" s="19" t="s">
        <v>284</v>
      </c>
      <c r="BM474" s="217" t="s">
        <v>1270</v>
      </c>
    </row>
    <row r="475" s="2" customFormat="1">
      <c r="A475" s="40"/>
      <c r="B475" s="41"/>
      <c r="C475" s="42"/>
      <c r="D475" s="219" t="s">
        <v>151</v>
      </c>
      <c r="E475" s="42"/>
      <c r="F475" s="220" t="s">
        <v>780</v>
      </c>
      <c r="G475" s="42"/>
      <c r="H475" s="42"/>
      <c r="I475" s="221"/>
      <c r="J475" s="42"/>
      <c r="K475" s="42"/>
      <c r="L475" s="46"/>
      <c r="M475" s="222"/>
      <c r="N475" s="223"/>
      <c r="O475" s="86"/>
      <c r="P475" s="86"/>
      <c r="Q475" s="86"/>
      <c r="R475" s="86"/>
      <c r="S475" s="86"/>
      <c r="T475" s="87"/>
      <c r="U475" s="40"/>
      <c r="V475" s="40"/>
      <c r="W475" s="40"/>
      <c r="X475" s="40"/>
      <c r="Y475" s="40"/>
      <c r="Z475" s="40"/>
      <c r="AA475" s="40"/>
      <c r="AB475" s="40"/>
      <c r="AC475" s="40"/>
      <c r="AD475" s="40"/>
      <c r="AE475" s="40"/>
      <c r="AT475" s="19" t="s">
        <v>151</v>
      </c>
      <c r="AU475" s="19" t="s">
        <v>149</v>
      </c>
    </row>
    <row r="476" s="2" customFormat="1">
      <c r="A476" s="40"/>
      <c r="B476" s="41"/>
      <c r="C476" s="42"/>
      <c r="D476" s="224" t="s">
        <v>153</v>
      </c>
      <c r="E476" s="42"/>
      <c r="F476" s="225" t="s">
        <v>781</v>
      </c>
      <c r="G476" s="42"/>
      <c r="H476" s="42"/>
      <c r="I476" s="221"/>
      <c r="J476" s="42"/>
      <c r="K476" s="42"/>
      <c r="L476" s="46"/>
      <c r="M476" s="222"/>
      <c r="N476" s="223"/>
      <c r="O476" s="86"/>
      <c r="P476" s="86"/>
      <c r="Q476" s="86"/>
      <c r="R476" s="86"/>
      <c r="S476" s="86"/>
      <c r="T476" s="87"/>
      <c r="U476" s="40"/>
      <c r="V476" s="40"/>
      <c r="W476" s="40"/>
      <c r="X476" s="40"/>
      <c r="Y476" s="40"/>
      <c r="Z476" s="40"/>
      <c r="AA476" s="40"/>
      <c r="AB476" s="40"/>
      <c r="AC476" s="40"/>
      <c r="AD476" s="40"/>
      <c r="AE476" s="40"/>
      <c r="AT476" s="19" t="s">
        <v>153</v>
      </c>
      <c r="AU476" s="19" t="s">
        <v>149</v>
      </c>
    </row>
    <row r="477" s="2" customFormat="1" ht="16.5" customHeight="1">
      <c r="A477" s="40"/>
      <c r="B477" s="41"/>
      <c r="C477" s="248" t="s">
        <v>782</v>
      </c>
      <c r="D477" s="248" t="s">
        <v>215</v>
      </c>
      <c r="E477" s="249" t="s">
        <v>783</v>
      </c>
      <c r="F477" s="250" t="s">
        <v>784</v>
      </c>
      <c r="G477" s="251" t="s">
        <v>362</v>
      </c>
      <c r="H477" s="252">
        <v>4</v>
      </c>
      <c r="I477" s="253"/>
      <c r="J477" s="254">
        <f>ROUND(I477*H477,2)</f>
        <v>0</v>
      </c>
      <c r="K477" s="250" t="s">
        <v>147</v>
      </c>
      <c r="L477" s="255"/>
      <c r="M477" s="256" t="s">
        <v>19</v>
      </c>
      <c r="N477" s="257" t="s">
        <v>42</v>
      </c>
      <c r="O477" s="86"/>
      <c r="P477" s="215">
        <f>O477*H477</f>
        <v>0</v>
      </c>
      <c r="Q477" s="215">
        <v>0.02</v>
      </c>
      <c r="R477" s="215">
        <f>Q477*H477</f>
        <v>0.080000000000000002</v>
      </c>
      <c r="S477" s="215">
        <v>0</v>
      </c>
      <c r="T477" s="216">
        <f>S477*H477</f>
        <v>0</v>
      </c>
      <c r="U477" s="40"/>
      <c r="V477" s="40"/>
      <c r="W477" s="40"/>
      <c r="X477" s="40"/>
      <c r="Y477" s="40"/>
      <c r="Z477" s="40"/>
      <c r="AA477" s="40"/>
      <c r="AB477" s="40"/>
      <c r="AC477" s="40"/>
      <c r="AD477" s="40"/>
      <c r="AE477" s="40"/>
      <c r="AR477" s="217" t="s">
        <v>354</v>
      </c>
      <c r="AT477" s="217" t="s">
        <v>215</v>
      </c>
      <c r="AU477" s="217" t="s">
        <v>149</v>
      </c>
      <c r="AY477" s="19" t="s">
        <v>140</v>
      </c>
      <c r="BE477" s="218">
        <f>IF(N477="základní",J477,0)</f>
        <v>0</v>
      </c>
      <c r="BF477" s="218">
        <f>IF(N477="snížená",J477,0)</f>
        <v>0</v>
      </c>
      <c r="BG477" s="218">
        <f>IF(N477="zákl. přenesená",J477,0)</f>
        <v>0</v>
      </c>
      <c r="BH477" s="218">
        <f>IF(N477="sníž. přenesená",J477,0)</f>
        <v>0</v>
      </c>
      <c r="BI477" s="218">
        <f>IF(N477="nulová",J477,0)</f>
        <v>0</v>
      </c>
      <c r="BJ477" s="19" t="s">
        <v>149</v>
      </c>
      <c r="BK477" s="218">
        <f>ROUND(I477*H477,2)</f>
        <v>0</v>
      </c>
      <c r="BL477" s="19" t="s">
        <v>284</v>
      </c>
      <c r="BM477" s="217" t="s">
        <v>1271</v>
      </c>
    </row>
    <row r="478" s="2" customFormat="1">
      <c r="A478" s="40"/>
      <c r="B478" s="41"/>
      <c r="C478" s="42"/>
      <c r="D478" s="219" t="s">
        <v>151</v>
      </c>
      <c r="E478" s="42"/>
      <c r="F478" s="220" t="s">
        <v>784</v>
      </c>
      <c r="G478" s="42"/>
      <c r="H478" s="42"/>
      <c r="I478" s="221"/>
      <c r="J478" s="42"/>
      <c r="K478" s="42"/>
      <c r="L478" s="46"/>
      <c r="M478" s="222"/>
      <c r="N478" s="223"/>
      <c r="O478" s="86"/>
      <c r="P478" s="86"/>
      <c r="Q478" s="86"/>
      <c r="R478" s="86"/>
      <c r="S478" s="86"/>
      <c r="T478" s="87"/>
      <c r="U478" s="40"/>
      <c r="V478" s="40"/>
      <c r="W478" s="40"/>
      <c r="X478" s="40"/>
      <c r="Y478" s="40"/>
      <c r="Z478" s="40"/>
      <c r="AA478" s="40"/>
      <c r="AB478" s="40"/>
      <c r="AC478" s="40"/>
      <c r="AD478" s="40"/>
      <c r="AE478" s="40"/>
      <c r="AT478" s="19" t="s">
        <v>151</v>
      </c>
      <c r="AU478" s="19" t="s">
        <v>149</v>
      </c>
    </row>
    <row r="479" s="2" customFormat="1" ht="16.5" customHeight="1">
      <c r="A479" s="40"/>
      <c r="B479" s="41"/>
      <c r="C479" s="248" t="s">
        <v>786</v>
      </c>
      <c r="D479" s="248" t="s">
        <v>215</v>
      </c>
      <c r="E479" s="249" t="s">
        <v>787</v>
      </c>
      <c r="F479" s="250" t="s">
        <v>788</v>
      </c>
      <c r="G479" s="251" t="s">
        <v>362</v>
      </c>
      <c r="H479" s="252">
        <v>3</v>
      </c>
      <c r="I479" s="253"/>
      <c r="J479" s="254">
        <f>ROUND(I479*H479,2)</f>
        <v>0</v>
      </c>
      <c r="K479" s="250" t="s">
        <v>147</v>
      </c>
      <c r="L479" s="255"/>
      <c r="M479" s="256" t="s">
        <v>19</v>
      </c>
      <c r="N479" s="257" t="s">
        <v>42</v>
      </c>
      <c r="O479" s="86"/>
      <c r="P479" s="215">
        <f>O479*H479</f>
        <v>0</v>
      </c>
      <c r="Q479" s="215">
        <v>0.012999999999999999</v>
      </c>
      <c r="R479" s="215">
        <f>Q479*H479</f>
        <v>0.039</v>
      </c>
      <c r="S479" s="215">
        <v>0</v>
      </c>
      <c r="T479" s="216">
        <f>S479*H479</f>
        <v>0</v>
      </c>
      <c r="U479" s="40"/>
      <c r="V479" s="40"/>
      <c r="W479" s="40"/>
      <c r="X479" s="40"/>
      <c r="Y479" s="40"/>
      <c r="Z479" s="40"/>
      <c r="AA479" s="40"/>
      <c r="AB479" s="40"/>
      <c r="AC479" s="40"/>
      <c r="AD479" s="40"/>
      <c r="AE479" s="40"/>
      <c r="AR479" s="217" t="s">
        <v>354</v>
      </c>
      <c r="AT479" s="217" t="s">
        <v>215</v>
      </c>
      <c r="AU479" s="217" t="s">
        <v>149</v>
      </c>
      <c r="AY479" s="19" t="s">
        <v>140</v>
      </c>
      <c r="BE479" s="218">
        <f>IF(N479="základní",J479,0)</f>
        <v>0</v>
      </c>
      <c r="BF479" s="218">
        <f>IF(N479="snížená",J479,0)</f>
        <v>0</v>
      </c>
      <c r="BG479" s="218">
        <f>IF(N479="zákl. přenesená",J479,0)</f>
        <v>0</v>
      </c>
      <c r="BH479" s="218">
        <f>IF(N479="sníž. přenesená",J479,0)</f>
        <v>0</v>
      </c>
      <c r="BI479" s="218">
        <f>IF(N479="nulová",J479,0)</f>
        <v>0</v>
      </c>
      <c r="BJ479" s="19" t="s">
        <v>149</v>
      </c>
      <c r="BK479" s="218">
        <f>ROUND(I479*H479,2)</f>
        <v>0</v>
      </c>
      <c r="BL479" s="19" t="s">
        <v>284</v>
      </c>
      <c r="BM479" s="217" t="s">
        <v>1272</v>
      </c>
    </row>
    <row r="480" s="2" customFormat="1">
      <c r="A480" s="40"/>
      <c r="B480" s="41"/>
      <c r="C480" s="42"/>
      <c r="D480" s="219" t="s">
        <v>151</v>
      </c>
      <c r="E480" s="42"/>
      <c r="F480" s="220" t="s">
        <v>788</v>
      </c>
      <c r="G480" s="42"/>
      <c r="H480" s="42"/>
      <c r="I480" s="221"/>
      <c r="J480" s="42"/>
      <c r="K480" s="42"/>
      <c r="L480" s="46"/>
      <c r="M480" s="222"/>
      <c r="N480" s="223"/>
      <c r="O480" s="86"/>
      <c r="P480" s="86"/>
      <c r="Q480" s="86"/>
      <c r="R480" s="86"/>
      <c r="S480" s="86"/>
      <c r="T480" s="87"/>
      <c r="U480" s="40"/>
      <c r="V480" s="40"/>
      <c r="W480" s="40"/>
      <c r="X480" s="40"/>
      <c r="Y480" s="40"/>
      <c r="Z480" s="40"/>
      <c r="AA480" s="40"/>
      <c r="AB480" s="40"/>
      <c r="AC480" s="40"/>
      <c r="AD480" s="40"/>
      <c r="AE480" s="40"/>
      <c r="AT480" s="19" t="s">
        <v>151</v>
      </c>
      <c r="AU480" s="19" t="s">
        <v>149</v>
      </c>
    </row>
    <row r="481" s="2" customFormat="1" ht="16.5" customHeight="1">
      <c r="A481" s="40"/>
      <c r="B481" s="41"/>
      <c r="C481" s="206" t="s">
        <v>790</v>
      </c>
      <c r="D481" s="206" t="s">
        <v>143</v>
      </c>
      <c r="E481" s="207" t="s">
        <v>791</v>
      </c>
      <c r="F481" s="208" t="s">
        <v>792</v>
      </c>
      <c r="G481" s="209" t="s">
        <v>209</v>
      </c>
      <c r="H481" s="210">
        <v>9.3000000000000007</v>
      </c>
      <c r="I481" s="211"/>
      <c r="J481" s="212">
        <f>ROUND(I481*H481,2)</f>
        <v>0</v>
      </c>
      <c r="K481" s="208" t="s">
        <v>147</v>
      </c>
      <c r="L481" s="46"/>
      <c r="M481" s="213" t="s">
        <v>19</v>
      </c>
      <c r="N481" s="214" t="s">
        <v>42</v>
      </c>
      <c r="O481" s="86"/>
      <c r="P481" s="215">
        <f>O481*H481</f>
        <v>0</v>
      </c>
      <c r="Q481" s="215">
        <v>0</v>
      </c>
      <c r="R481" s="215">
        <f>Q481*H481</f>
        <v>0</v>
      </c>
      <c r="S481" s="215">
        <v>0.002</v>
      </c>
      <c r="T481" s="216">
        <f>S481*H481</f>
        <v>0.018600000000000002</v>
      </c>
      <c r="U481" s="40"/>
      <c r="V481" s="40"/>
      <c r="W481" s="40"/>
      <c r="X481" s="40"/>
      <c r="Y481" s="40"/>
      <c r="Z481" s="40"/>
      <c r="AA481" s="40"/>
      <c r="AB481" s="40"/>
      <c r="AC481" s="40"/>
      <c r="AD481" s="40"/>
      <c r="AE481" s="40"/>
      <c r="AR481" s="217" t="s">
        <v>284</v>
      </c>
      <c r="AT481" s="217" t="s">
        <v>143</v>
      </c>
      <c r="AU481" s="217" t="s">
        <v>149</v>
      </c>
      <c r="AY481" s="19" t="s">
        <v>140</v>
      </c>
      <c r="BE481" s="218">
        <f>IF(N481="základní",J481,0)</f>
        <v>0</v>
      </c>
      <c r="BF481" s="218">
        <f>IF(N481="snížená",J481,0)</f>
        <v>0</v>
      </c>
      <c r="BG481" s="218">
        <f>IF(N481="zákl. přenesená",J481,0)</f>
        <v>0</v>
      </c>
      <c r="BH481" s="218">
        <f>IF(N481="sníž. přenesená",J481,0)</f>
        <v>0</v>
      </c>
      <c r="BI481" s="218">
        <f>IF(N481="nulová",J481,0)</f>
        <v>0</v>
      </c>
      <c r="BJ481" s="19" t="s">
        <v>149</v>
      </c>
      <c r="BK481" s="218">
        <f>ROUND(I481*H481,2)</f>
        <v>0</v>
      </c>
      <c r="BL481" s="19" t="s">
        <v>284</v>
      </c>
      <c r="BM481" s="217" t="s">
        <v>1273</v>
      </c>
    </row>
    <row r="482" s="2" customFormat="1">
      <c r="A482" s="40"/>
      <c r="B482" s="41"/>
      <c r="C482" s="42"/>
      <c r="D482" s="219" t="s">
        <v>151</v>
      </c>
      <c r="E482" s="42"/>
      <c r="F482" s="220" t="s">
        <v>794</v>
      </c>
      <c r="G482" s="42"/>
      <c r="H482" s="42"/>
      <c r="I482" s="221"/>
      <c r="J482" s="42"/>
      <c r="K482" s="42"/>
      <c r="L482" s="46"/>
      <c r="M482" s="222"/>
      <c r="N482" s="223"/>
      <c r="O482" s="86"/>
      <c r="P482" s="86"/>
      <c r="Q482" s="86"/>
      <c r="R482" s="86"/>
      <c r="S482" s="86"/>
      <c r="T482" s="87"/>
      <c r="U482" s="40"/>
      <c r="V482" s="40"/>
      <c r="W482" s="40"/>
      <c r="X482" s="40"/>
      <c r="Y482" s="40"/>
      <c r="Z482" s="40"/>
      <c r="AA482" s="40"/>
      <c r="AB482" s="40"/>
      <c r="AC482" s="40"/>
      <c r="AD482" s="40"/>
      <c r="AE482" s="40"/>
      <c r="AT482" s="19" t="s">
        <v>151</v>
      </c>
      <c r="AU482" s="19" t="s">
        <v>149</v>
      </c>
    </row>
    <row r="483" s="2" customFormat="1">
      <c r="A483" s="40"/>
      <c r="B483" s="41"/>
      <c r="C483" s="42"/>
      <c r="D483" s="224" t="s">
        <v>153</v>
      </c>
      <c r="E483" s="42"/>
      <c r="F483" s="225" t="s">
        <v>795</v>
      </c>
      <c r="G483" s="42"/>
      <c r="H483" s="42"/>
      <c r="I483" s="221"/>
      <c r="J483" s="42"/>
      <c r="K483" s="42"/>
      <c r="L483" s="46"/>
      <c r="M483" s="222"/>
      <c r="N483" s="223"/>
      <c r="O483" s="86"/>
      <c r="P483" s="86"/>
      <c r="Q483" s="86"/>
      <c r="R483" s="86"/>
      <c r="S483" s="86"/>
      <c r="T483" s="87"/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  <c r="AT483" s="19" t="s">
        <v>153</v>
      </c>
      <c r="AU483" s="19" t="s">
        <v>149</v>
      </c>
    </row>
    <row r="484" s="13" customFormat="1">
      <c r="A484" s="13"/>
      <c r="B484" s="226"/>
      <c r="C484" s="227"/>
      <c r="D484" s="219" t="s">
        <v>155</v>
      </c>
      <c r="E484" s="228" t="s">
        <v>19</v>
      </c>
      <c r="F484" s="229" t="s">
        <v>796</v>
      </c>
      <c r="G484" s="227"/>
      <c r="H484" s="230">
        <v>9.3000000000000007</v>
      </c>
      <c r="I484" s="231"/>
      <c r="J484" s="227"/>
      <c r="K484" s="227"/>
      <c r="L484" s="232"/>
      <c r="M484" s="233"/>
      <c r="N484" s="234"/>
      <c r="O484" s="234"/>
      <c r="P484" s="234"/>
      <c r="Q484" s="234"/>
      <c r="R484" s="234"/>
      <c r="S484" s="234"/>
      <c r="T484" s="235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36" t="s">
        <v>155</v>
      </c>
      <c r="AU484" s="236" t="s">
        <v>149</v>
      </c>
      <c r="AV484" s="13" t="s">
        <v>149</v>
      </c>
      <c r="AW484" s="13" t="s">
        <v>32</v>
      </c>
      <c r="AX484" s="13" t="s">
        <v>78</v>
      </c>
      <c r="AY484" s="236" t="s">
        <v>140</v>
      </c>
    </row>
    <row r="485" s="2" customFormat="1" ht="16.5" customHeight="1">
      <c r="A485" s="40"/>
      <c r="B485" s="41"/>
      <c r="C485" s="206" t="s">
        <v>797</v>
      </c>
      <c r="D485" s="206" t="s">
        <v>143</v>
      </c>
      <c r="E485" s="207" t="s">
        <v>798</v>
      </c>
      <c r="F485" s="208" t="s">
        <v>799</v>
      </c>
      <c r="G485" s="209" t="s">
        <v>362</v>
      </c>
      <c r="H485" s="210">
        <v>7</v>
      </c>
      <c r="I485" s="211"/>
      <c r="J485" s="212">
        <f>ROUND(I485*H485,2)</f>
        <v>0</v>
      </c>
      <c r="K485" s="208" t="s">
        <v>147</v>
      </c>
      <c r="L485" s="46"/>
      <c r="M485" s="213" t="s">
        <v>19</v>
      </c>
      <c r="N485" s="214" t="s">
        <v>42</v>
      </c>
      <c r="O485" s="86"/>
      <c r="P485" s="215">
        <f>O485*H485</f>
        <v>0</v>
      </c>
      <c r="Q485" s="215">
        <v>0</v>
      </c>
      <c r="R485" s="215">
        <f>Q485*H485</f>
        <v>0</v>
      </c>
      <c r="S485" s="215">
        <v>0.024</v>
      </c>
      <c r="T485" s="216">
        <f>S485*H485</f>
        <v>0.16800000000000001</v>
      </c>
      <c r="U485" s="40"/>
      <c r="V485" s="40"/>
      <c r="W485" s="40"/>
      <c r="X485" s="40"/>
      <c r="Y485" s="40"/>
      <c r="Z485" s="40"/>
      <c r="AA485" s="40"/>
      <c r="AB485" s="40"/>
      <c r="AC485" s="40"/>
      <c r="AD485" s="40"/>
      <c r="AE485" s="40"/>
      <c r="AR485" s="217" t="s">
        <v>284</v>
      </c>
      <c r="AT485" s="217" t="s">
        <v>143</v>
      </c>
      <c r="AU485" s="217" t="s">
        <v>149</v>
      </c>
      <c r="AY485" s="19" t="s">
        <v>140</v>
      </c>
      <c r="BE485" s="218">
        <f>IF(N485="základní",J485,0)</f>
        <v>0</v>
      </c>
      <c r="BF485" s="218">
        <f>IF(N485="snížená",J485,0)</f>
        <v>0</v>
      </c>
      <c r="BG485" s="218">
        <f>IF(N485="zákl. přenesená",J485,0)</f>
        <v>0</v>
      </c>
      <c r="BH485" s="218">
        <f>IF(N485="sníž. přenesená",J485,0)</f>
        <v>0</v>
      </c>
      <c r="BI485" s="218">
        <f>IF(N485="nulová",J485,0)</f>
        <v>0</v>
      </c>
      <c r="BJ485" s="19" t="s">
        <v>149</v>
      </c>
      <c r="BK485" s="218">
        <f>ROUND(I485*H485,2)</f>
        <v>0</v>
      </c>
      <c r="BL485" s="19" t="s">
        <v>284</v>
      </c>
      <c r="BM485" s="217" t="s">
        <v>1274</v>
      </c>
    </row>
    <row r="486" s="2" customFormat="1">
      <c r="A486" s="40"/>
      <c r="B486" s="41"/>
      <c r="C486" s="42"/>
      <c r="D486" s="219" t="s">
        <v>151</v>
      </c>
      <c r="E486" s="42"/>
      <c r="F486" s="220" t="s">
        <v>801</v>
      </c>
      <c r="G486" s="42"/>
      <c r="H486" s="42"/>
      <c r="I486" s="221"/>
      <c r="J486" s="42"/>
      <c r="K486" s="42"/>
      <c r="L486" s="46"/>
      <c r="M486" s="222"/>
      <c r="N486" s="223"/>
      <c r="O486" s="86"/>
      <c r="P486" s="86"/>
      <c r="Q486" s="86"/>
      <c r="R486" s="86"/>
      <c r="S486" s="86"/>
      <c r="T486" s="87"/>
      <c r="U486" s="40"/>
      <c r="V486" s="40"/>
      <c r="W486" s="40"/>
      <c r="X486" s="40"/>
      <c r="Y486" s="40"/>
      <c r="Z486" s="40"/>
      <c r="AA486" s="40"/>
      <c r="AB486" s="40"/>
      <c r="AC486" s="40"/>
      <c r="AD486" s="40"/>
      <c r="AE486" s="40"/>
      <c r="AT486" s="19" t="s">
        <v>151</v>
      </c>
      <c r="AU486" s="19" t="s">
        <v>149</v>
      </c>
    </row>
    <row r="487" s="2" customFormat="1">
      <c r="A487" s="40"/>
      <c r="B487" s="41"/>
      <c r="C487" s="42"/>
      <c r="D487" s="224" t="s">
        <v>153</v>
      </c>
      <c r="E487" s="42"/>
      <c r="F487" s="225" t="s">
        <v>802</v>
      </c>
      <c r="G487" s="42"/>
      <c r="H487" s="42"/>
      <c r="I487" s="221"/>
      <c r="J487" s="42"/>
      <c r="K487" s="42"/>
      <c r="L487" s="46"/>
      <c r="M487" s="222"/>
      <c r="N487" s="223"/>
      <c r="O487" s="86"/>
      <c r="P487" s="86"/>
      <c r="Q487" s="86"/>
      <c r="R487" s="86"/>
      <c r="S487" s="86"/>
      <c r="T487" s="87"/>
      <c r="U487" s="40"/>
      <c r="V487" s="40"/>
      <c r="W487" s="40"/>
      <c r="X487" s="40"/>
      <c r="Y487" s="40"/>
      <c r="Z487" s="40"/>
      <c r="AA487" s="40"/>
      <c r="AB487" s="40"/>
      <c r="AC487" s="40"/>
      <c r="AD487" s="40"/>
      <c r="AE487" s="40"/>
      <c r="AT487" s="19" t="s">
        <v>153</v>
      </c>
      <c r="AU487" s="19" t="s">
        <v>149</v>
      </c>
    </row>
    <row r="488" s="2" customFormat="1" ht="16.5" customHeight="1">
      <c r="A488" s="40"/>
      <c r="B488" s="41"/>
      <c r="C488" s="206" t="s">
        <v>803</v>
      </c>
      <c r="D488" s="206" t="s">
        <v>143</v>
      </c>
      <c r="E488" s="207" t="s">
        <v>804</v>
      </c>
      <c r="F488" s="208" t="s">
        <v>805</v>
      </c>
      <c r="G488" s="209" t="s">
        <v>209</v>
      </c>
      <c r="H488" s="210">
        <v>9.3000000000000007</v>
      </c>
      <c r="I488" s="211"/>
      <c r="J488" s="212">
        <f>ROUND(I488*H488,2)</f>
        <v>0</v>
      </c>
      <c r="K488" s="208" t="s">
        <v>147</v>
      </c>
      <c r="L488" s="46"/>
      <c r="M488" s="213" t="s">
        <v>19</v>
      </c>
      <c r="N488" s="214" t="s">
        <v>42</v>
      </c>
      <c r="O488" s="86"/>
      <c r="P488" s="215">
        <f>O488*H488</f>
        <v>0</v>
      </c>
      <c r="Q488" s="215">
        <v>0</v>
      </c>
      <c r="R488" s="215">
        <f>Q488*H488</f>
        <v>0</v>
      </c>
      <c r="S488" s="215">
        <v>0</v>
      </c>
      <c r="T488" s="216">
        <f>S488*H488</f>
        <v>0</v>
      </c>
      <c r="U488" s="40"/>
      <c r="V488" s="40"/>
      <c r="W488" s="40"/>
      <c r="X488" s="40"/>
      <c r="Y488" s="40"/>
      <c r="Z488" s="40"/>
      <c r="AA488" s="40"/>
      <c r="AB488" s="40"/>
      <c r="AC488" s="40"/>
      <c r="AD488" s="40"/>
      <c r="AE488" s="40"/>
      <c r="AR488" s="217" t="s">
        <v>284</v>
      </c>
      <c r="AT488" s="217" t="s">
        <v>143</v>
      </c>
      <c r="AU488" s="217" t="s">
        <v>149</v>
      </c>
      <c r="AY488" s="19" t="s">
        <v>140</v>
      </c>
      <c r="BE488" s="218">
        <f>IF(N488="základní",J488,0)</f>
        <v>0</v>
      </c>
      <c r="BF488" s="218">
        <f>IF(N488="snížená",J488,0)</f>
        <v>0</v>
      </c>
      <c r="BG488" s="218">
        <f>IF(N488="zákl. přenesená",J488,0)</f>
        <v>0</v>
      </c>
      <c r="BH488" s="218">
        <f>IF(N488="sníž. přenesená",J488,0)</f>
        <v>0</v>
      </c>
      <c r="BI488" s="218">
        <f>IF(N488="nulová",J488,0)</f>
        <v>0</v>
      </c>
      <c r="BJ488" s="19" t="s">
        <v>149</v>
      </c>
      <c r="BK488" s="218">
        <f>ROUND(I488*H488,2)</f>
        <v>0</v>
      </c>
      <c r="BL488" s="19" t="s">
        <v>284</v>
      </c>
      <c r="BM488" s="217" t="s">
        <v>1275</v>
      </c>
    </row>
    <row r="489" s="2" customFormat="1">
      <c r="A489" s="40"/>
      <c r="B489" s="41"/>
      <c r="C489" s="42"/>
      <c r="D489" s="219" t="s">
        <v>151</v>
      </c>
      <c r="E489" s="42"/>
      <c r="F489" s="220" t="s">
        <v>807</v>
      </c>
      <c r="G489" s="42"/>
      <c r="H489" s="42"/>
      <c r="I489" s="221"/>
      <c r="J489" s="42"/>
      <c r="K489" s="42"/>
      <c r="L489" s="46"/>
      <c r="M489" s="222"/>
      <c r="N489" s="223"/>
      <c r="O489" s="86"/>
      <c r="P489" s="86"/>
      <c r="Q489" s="86"/>
      <c r="R489" s="86"/>
      <c r="S489" s="86"/>
      <c r="T489" s="87"/>
      <c r="U489" s="40"/>
      <c r="V489" s="40"/>
      <c r="W489" s="40"/>
      <c r="X489" s="40"/>
      <c r="Y489" s="40"/>
      <c r="Z489" s="40"/>
      <c r="AA489" s="40"/>
      <c r="AB489" s="40"/>
      <c r="AC489" s="40"/>
      <c r="AD489" s="40"/>
      <c r="AE489" s="40"/>
      <c r="AT489" s="19" t="s">
        <v>151</v>
      </c>
      <c r="AU489" s="19" t="s">
        <v>149</v>
      </c>
    </row>
    <row r="490" s="2" customFormat="1">
      <c r="A490" s="40"/>
      <c r="B490" s="41"/>
      <c r="C490" s="42"/>
      <c r="D490" s="224" t="s">
        <v>153</v>
      </c>
      <c r="E490" s="42"/>
      <c r="F490" s="225" t="s">
        <v>808</v>
      </c>
      <c r="G490" s="42"/>
      <c r="H490" s="42"/>
      <c r="I490" s="221"/>
      <c r="J490" s="42"/>
      <c r="K490" s="42"/>
      <c r="L490" s="46"/>
      <c r="M490" s="222"/>
      <c r="N490" s="223"/>
      <c r="O490" s="86"/>
      <c r="P490" s="86"/>
      <c r="Q490" s="86"/>
      <c r="R490" s="86"/>
      <c r="S490" s="86"/>
      <c r="T490" s="87"/>
      <c r="U490" s="40"/>
      <c r="V490" s="40"/>
      <c r="W490" s="40"/>
      <c r="X490" s="40"/>
      <c r="Y490" s="40"/>
      <c r="Z490" s="40"/>
      <c r="AA490" s="40"/>
      <c r="AB490" s="40"/>
      <c r="AC490" s="40"/>
      <c r="AD490" s="40"/>
      <c r="AE490" s="40"/>
      <c r="AT490" s="19" t="s">
        <v>153</v>
      </c>
      <c r="AU490" s="19" t="s">
        <v>149</v>
      </c>
    </row>
    <row r="491" s="13" customFormat="1">
      <c r="A491" s="13"/>
      <c r="B491" s="226"/>
      <c r="C491" s="227"/>
      <c r="D491" s="219" t="s">
        <v>155</v>
      </c>
      <c r="E491" s="228" t="s">
        <v>19</v>
      </c>
      <c r="F491" s="229" t="s">
        <v>796</v>
      </c>
      <c r="G491" s="227"/>
      <c r="H491" s="230">
        <v>9.3000000000000007</v>
      </c>
      <c r="I491" s="231"/>
      <c r="J491" s="227"/>
      <c r="K491" s="227"/>
      <c r="L491" s="232"/>
      <c r="M491" s="233"/>
      <c r="N491" s="234"/>
      <c r="O491" s="234"/>
      <c r="P491" s="234"/>
      <c r="Q491" s="234"/>
      <c r="R491" s="234"/>
      <c r="S491" s="234"/>
      <c r="T491" s="235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36" t="s">
        <v>155</v>
      </c>
      <c r="AU491" s="236" t="s">
        <v>149</v>
      </c>
      <c r="AV491" s="13" t="s">
        <v>149</v>
      </c>
      <c r="AW491" s="13" t="s">
        <v>32</v>
      </c>
      <c r="AX491" s="13" t="s">
        <v>78</v>
      </c>
      <c r="AY491" s="236" t="s">
        <v>140</v>
      </c>
    </row>
    <row r="492" s="2" customFormat="1" ht="16.5" customHeight="1">
      <c r="A492" s="40"/>
      <c r="B492" s="41"/>
      <c r="C492" s="248" t="s">
        <v>809</v>
      </c>
      <c r="D492" s="248" t="s">
        <v>215</v>
      </c>
      <c r="E492" s="249" t="s">
        <v>810</v>
      </c>
      <c r="F492" s="250" t="s">
        <v>811</v>
      </c>
      <c r="G492" s="251" t="s">
        <v>209</v>
      </c>
      <c r="H492" s="252">
        <v>9.3000000000000007</v>
      </c>
      <c r="I492" s="253"/>
      <c r="J492" s="254">
        <f>ROUND(I492*H492,2)</f>
        <v>0</v>
      </c>
      <c r="K492" s="250" t="s">
        <v>147</v>
      </c>
      <c r="L492" s="255"/>
      <c r="M492" s="256" t="s">
        <v>19</v>
      </c>
      <c r="N492" s="257" t="s">
        <v>42</v>
      </c>
      <c r="O492" s="86"/>
      <c r="P492" s="215">
        <f>O492*H492</f>
        <v>0</v>
      </c>
      <c r="Q492" s="215">
        <v>0.0030000000000000001</v>
      </c>
      <c r="R492" s="215">
        <f>Q492*H492</f>
        <v>0.027900000000000001</v>
      </c>
      <c r="S492" s="215">
        <v>0</v>
      </c>
      <c r="T492" s="216">
        <f>S492*H492</f>
        <v>0</v>
      </c>
      <c r="U492" s="40"/>
      <c r="V492" s="40"/>
      <c r="W492" s="40"/>
      <c r="X492" s="40"/>
      <c r="Y492" s="40"/>
      <c r="Z492" s="40"/>
      <c r="AA492" s="40"/>
      <c r="AB492" s="40"/>
      <c r="AC492" s="40"/>
      <c r="AD492" s="40"/>
      <c r="AE492" s="40"/>
      <c r="AR492" s="217" t="s">
        <v>354</v>
      </c>
      <c r="AT492" s="217" t="s">
        <v>215</v>
      </c>
      <c r="AU492" s="217" t="s">
        <v>149</v>
      </c>
      <c r="AY492" s="19" t="s">
        <v>140</v>
      </c>
      <c r="BE492" s="218">
        <f>IF(N492="základní",J492,0)</f>
        <v>0</v>
      </c>
      <c r="BF492" s="218">
        <f>IF(N492="snížená",J492,0)</f>
        <v>0</v>
      </c>
      <c r="BG492" s="218">
        <f>IF(N492="zákl. přenesená",J492,0)</f>
        <v>0</v>
      </c>
      <c r="BH492" s="218">
        <f>IF(N492="sníž. přenesená",J492,0)</f>
        <v>0</v>
      </c>
      <c r="BI492" s="218">
        <f>IF(N492="nulová",J492,0)</f>
        <v>0</v>
      </c>
      <c r="BJ492" s="19" t="s">
        <v>149</v>
      </c>
      <c r="BK492" s="218">
        <f>ROUND(I492*H492,2)</f>
        <v>0</v>
      </c>
      <c r="BL492" s="19" t="s">
        <v>284</v>
      </c>
      <c r="BM492" s="217" t="s">
        <v>1276</v>
      </c>
    </row>
    <row r="493" s="2" customFormat="1">
      <c r="A493" s="40"/>
      <c r="B493" s="41"/>
      <c r="C493" s="42"/>
      <c r="D493" s="219" t="s">
        <v>151</v>
      </c>
      <c r="E493" s="42"/>
      <c r="F493" s="220" t="s">
        <v>811</v>
      </c>
      <c r="G493" s="42"/>
      <c r="H493" s="42"/>
      <c r="I493" s="221"/>
      <c r="J493" s="42"/>
      <c r="K493" s="42"/>
      <c r="L493" s="46"/>
      <c r="M493" s="222"/>
      <c r="N493" s="223"/>
      <c r="O493" s="86"/>
      <c r="P493" s="86"/>
      <c r="Q493" s="86"/>
      <c r="R493" s="86"/>
      <c r="S493" s="86"/>
      <c r="T493" s="87"/>
      <c r="U493" s="40"/>
      <c r="V493" s="40"/>
      <c r="W493" s="40"/>
      <c r="X493" s="40"/>
      <c r="Y493" s="40"/>
      <c r="Z493" s="40"/>
      <c r="AA493" s="40"/>
      <c r="AB493" s="40"/>
      <c r="AC493" s="40"/>
      <c r="AD493" s="40"/>
      <c r="AE493" s="40"/>
      <c r="AT493" s="19" t="s">
        <v>151</v>
      </c>
      <c r="AU493" s="19" t="s">
        <v>149</v>
      </c>
    </row>
    <row r="494" s="2" customFormat="1" ht="16.5" customHeight="1">
      <c r="A494" s="40"/>
      <c r="B494" s="41"/>
      <c r="C494" s="206" t="s">
        <v>813</v>
      </c>
      <c r="D494" s="206" t="s">
        <v>143</v>
      </c>
      <c r="E494" s="207" t="s">
        <v>814</v>
      </c>
      <c r="F494" s="208" t="s">
        <v>815</v>
      </c>
      <c r="G494" s="209" t="s">
        <v>362</v>
      </c>
      <c r="H494" s="210">
        <v>4</v>
      </c>
      <c r="I494" s="211"/>
      <c r="J494" s="212">
        <f>ROUND(I494*H494,2)</f>
        <v>0</v>
      </c>
      <c r="K494" s="208" t="s">
        <v>147</v>
      </c>
      <c r="L494" s="46"/>
      <c r="M494" s="213" t="s">
        <v>19</v>
      </c>
      <c r="N494" s="214" t="s">
        <v>42</v>
      </c>
      <c r="O494" s="86"/>
      <c r="P494" s="215">
        <f>O494*H494</f>
        <v>0</v>
      </c>
      <c r="Q494" s="215">
        <v>0</v>
      </c>
      <c r="R494" s="215">
        <f>Q494*H494</f>
        <v>0</v>
      </c>
      <c r="S494" s="215">
        <v>0</v>
      </c>
      <c r="T494" s="216">
        <f>S494*H494</f>
        <v>0</v>
      </c>
      <c r="U494" s="40"/>
      <c r="V494" s="40"/>
      <c r="W494" s="40"/>
      <c r="X494" s="40"/>
      <c r="Y494" s="40"/>
      <c r="Z494" s="40"/>
      <c r="AA494" s="40"/>
      <c r="AB494" s="40"/>
      <c r="AC494" s="40"/>
      <c r="AD494" s="40"/>
      <c r="AE494" s="40"/>
      <c r="AR494" s="217" t="s">
        <v>284</v>
      </c>
      <c r="AT494" s="217" t="s">
        <v>143</v>
      </c>
      <c r="AU494" s="217" t="s">
        <v>149</v>
      </c>
      <c r="AY494" s="19" t="s">
        <v>140</v>
      </c>
      <c r="BE494" s="218">
        <f>IF(N494="základní",J494,0)</f>
        <v>0</v>
      </c>
      <c r="BF494" s="218">
        <f>IF(N494="snížená",J494,0)</f>
        <v>0</v>
      </c>
      <c r="BG494" s="218">
        <f>IF(N494="zákl. přenesená",J494,0)</f>
        <v>0</v>
      </c>
      <c r="BH494" s="218">
        <f>IF(N494="sníž. přenesená",J494,0)</f>
        <v>0</v>
      </c>
      <c r="BI494" s="218">
        <f>IF(N494="nulová",J494,0)</f>
        <v>0</v>
      </c>
      <c r="BJ494" s="19" t="s">
        <v>149</v>
      </c>
      <c r="BK494" s="218">
        <f>ROUND(I494*H494,2)</f>
        <v>0</v>
      </c>
      <c r="BL494" s="19" t="s">
        <v>284</v>
      </c>
      <c r="BM494" s="217" t="s">
        <v>1277</v>
      </c>
    </row>
    <row r="495" s="2" customFormat="1">
      <c r="A495" s="40"/>
      <c r="B495" s="41"/>
      <c r="C495" s="42"/>
      <c r="D495" s="219" t="s">
        <v>151</v>
      </c>
      <c r="E495" s="42"/>
      <c r="F495" s="220" t="s">
        <v>817</v>
      </c>
      <c r="G495" s="42"/>
      <c r="H495" s="42"/>
      <c r="I495" s="221"/>
      <c r="J495" s="42"/>
      <c r="K495" s="42"/>
      <c r="L495" s="46"/>
      <c r="M495" s="222"/>
      <c r="N495" s="223"/>
      <c r="O495" s="86"/>
      <c r="P495" s="86"/>
      <c r="Q495" s="86"/>
      <c r="R495" s="86"/>
      <c r="S495" s="86"/>
      <c r="T495" s="87"/>
      <c r="U495" s="40"/>
      <c r="V495" s="40"/>
      <c r="W495" s="40"/>
      <c r="X495" s="40"/>
      <c r="Y495" s="40"/>
      <c r="Z495" s="40"/>
      <c r="AA495" s="40"/>
      <c r="AB495" s="40"/>
      <c r="AC495" s="40"/>
      <c r="AD495" s="40"/>
      <c r="AE495" s="40"/>
      <c r="AT495" s="19" t="s">
        <v>151</v>
      </c>
      <c r="AU495" s="19" t="s">
        <v>149</v>
      </c>
    </row>
    <row r="496" s="2" customFormat="1">
      <c r="A496" s="40"/>
      <c r="B496" s="41"/>
      <c r="C496" s="42"/>
      <c r="D496" s="224" t="s">
        <v>153</v>
      </c>
      <c r="E496" s="42"/>
      <c r="F496" s="225" t="s">
        <v>818</v>
      </c>
      <c r="G496" s="42"/>
      <c r="H496" s="42"/>
      <c r="I496" s="221"/>
      <c r="J496" s="42"/>
      <c r="K496" s="42"/>
      <c r="L496" s="46"/>
      <c r="M496" s="222"/>
      <c r="N496" s="223"/>
      <c r="O496" s="86"/>
      <c r="P496" s="86"/>
      <c r="Q496" s="86"/>
      <c r="R496" s="86"/>
      <c r="S496" s="86"/>
      <c r="T496" s="87"/>
      <c r="U496" s="40"/>
      <c r="V496" s="40"/>
      <c r="W496" s="40"/>
      <c r="X496" s="40"/>
      <c r="Y496" s="40"/>
      <c r="Z496" s="40"/>
      <c r="AA496" s="40"/>
      <c r="AB496" s="40"/>
      <c r="AC496" s="40"/>
      <c r="AD496" s="40"/>
      <c r="AE496" s="40"/>
      <c r="AT496" s="19" t="s">
        <v>153</v>
      </c>
      <c r="AU496" s="19" t="s">
        <v>149</v>
      </c>
    </row>
    <row r="497" s="2" customFormat="1" ht="16.5" customHeight="1">
      <c r="A497" s="40"/>
      <c r="B497" s="41"/>
      <c r="C497" s="206" t="s">
        <v>819</v>
      </c>
      <c r="D497" s="206" t="s">
        <v>143</v>
      </c>
      <c r="E497" s="207" t="s">
        <v>820</v>
      </c>
      <c r="F497" s="208" t="s">
        <v>821</v>
      </c>
      <c r="G497" s="209" t="s">
        <v>362</v>
      </c>
      <c r="H497" s="210">
        <v>1</v>
      </c>
      <c r="I497" s="211"/>
      <c r="J497" s="212">
        <f>ROUND(I497*H497,2)</f>
        <v>0</v>
      </c>
      <c r="K497" s="208" t="s">
        <v>147</v>
      </c>
      <c r="L497" s="46"/>
      <c r="M497" s="213" t="s">
        <v>19</v>
      </c>
      <c r="N497" s="214" t="s">
        <v>42</v>
      </c>
      <c r="O497" s="86"/>
      <c r="P497" s="215">
        <f>O497*H497</f>
        <v>0</v>
      </c>
      <c r="Q497" s="215">
        <v>0</v>
      </c>
      <c r="R497" s="215">
        <f>Q497*H497</f>
        <v>0</v>
      </c>
      <c r="S497" s="215">
        <v>0</v>
      </c>
      <c r="T497" s="216">
        <f>S497*H497</f>
        <v>0</v>
      </c>
      <c r="U497" s="40"/>
      <c r="V497" s="40"/>
      <c r="W497" s="40"/>
      <c r="X497" s="40"/>
      <c r="Y497" s="40"/>
      <c r="Z497" s="40"/>
      <c r="AA497" s="40"/>
      <c r="AB497" s="40"/>
      <c r="AC497" s="40"/>
      <c r="AD497" s="40"/>
      <c r="AE497" s="40"/>
      <c r="AR497" s="217" t="s">
        <v>284</v>
      </c>
      <c r="AT497" s="217" t="s">
        <v>143</v>
      </c>
      <c r="AU497" s="217" t="s">
        <v>149</v>
      </c>
      <c r="AY497" s="19" t="s">
        <v>140</v>
      </c>
      <c r="BE497" s="218">
        <f>IF(N497="základní",J497,0)</f>
        <v>0</v>
      </c>
      <c r="BF497" s="218">
        <f>IF(N497="snížená",J497,0)</f>
        <v>0</v>
      </c>
      <c r="BG497" s="218">
        <f>IF(N497="zákl. přenesená",J497,0)</f>
        <v>0</v>
      </c>
      <c r="BH497" s="218">
        <f>IF(N497="sníž. přenesená",J497,0)</f>
        <v>0</v>
      </c>
      <c r="BI497" s="218">
        <f>IF(N497="nulová",J497,0)</f>
        <v>0</v>
      </c>
      <c r="BJ497" s="19" t="s">
        <v>149</v>
      </c>
      <c r="BK497" s="218">
        <f>ROUND(I497*H497,2)</f>
        <v>0</v>
      </c>
      <c r="BL497" s="19" t="s">
        <v>284</v>
      </c>
      <c r="BM497" s="217" t="s">
        <v>1278</v>
      </c>
    </row>
    <row r="498" s="2" customFormat="1">
      <c r="A498" s="40"/>
      <c r="B498" s="41"/>
      <c r="C498" s="42"/>
      <c r="D498" s="219" t="s">
        <v>151</v>
      </c>
      <c r="E498" s="42"/>
      <c r="F498" s="220" t="s">
        <v>823</v>
      </c>
      <c r="G498" s="42"/>
      <c r="H498" s="42"/>
      <c r="I498" s="221"/>
      <c r="J498" s="42"/>
      <c r="K498" s="42"/>
      <c r="L498" s="46"/>
      <c r="M498" s="222"/>
      <c r="N498" s="223"/>
      <c r="O498" s="86"/>
      <c r="P498" s="86"/>
      <c r="Q498" s="86"/>
      <c r="R498" s="86"/>
      <c r="S498" s="86"/>
      <c r="T498" s="87"/>
      <c r="U498" s="40"/>
      <c r="V498" s="40"/>
      <c r="W498" s="40"/>
      <c r="X498" s="40"/>
      <c r="Y498" s="40"/>
      <c r="Z498" s="40"/>
      <c r="AA498" s="40"/>
      <c r="AB498" s="40"/>
      <c r="AC498" s="40"/>
      <c r="AD498" s="40"/>
      <c r="AE498" s="40"/>
      <c r="AT498" s="19" t="s">
        <v>151</v>
      </c>
      <c r="AU498" s="19" t="s">
        <v>149</v>
      </c>
    </row>
    <row r="499" s="2" customFormat="1">
      <c r="A499" s="40"/>
      <c r="B499" s="41"/>
      <c r="C499" s="42"/>
      <c r="D499" s="224" t="s">
        <v>153</v>
      </c>
      <c r="E499" s="42"/>
      <c r="F499" s="225" t="s">
        <v>824</v>
      </c>
      <c r="G499" s="42"/>
      <c r="H499" s="42"/>
      <c r="I499" s="221"/>
      <c r="J499" s="42"/>
      <c r="K499" s="42"/>
      <c r="L499" s="46"/>
      <c r="M499" s="222"/>
      <c r="N499" s="223"/>
      <c r="O499" s="86"/>
      <c r="P499" s="86"/>
      <c r="Q499" s="86"/>
      <c r="R499" s="86"/>
      <c r="S499" s="86"/>
      <c r="T499" s="87"/>
      <c r="U499" s="40"/>
      <c r="V499" s="40"/>
      <c r="W499" s="40"/>
      <c r="X499" s="40"/>
      <c r="Y499" s="40"/>
      <c r="Z499" s="40"/>
      <c r="AA499" s="40"/>
      <c r="AB499" s="40"/>
      <c r="AC499" s="40"/>
      <c r="AD499" s="40"/>
      <c r="AE499" s="40"/>
      <c r="AT499" s="19" t="s">
        <v>153</v>
      </c>
      <c r="AU499" s="19" t="s">
        <v>149</v>
      </c>
    </row>
    <row r="500" s="2" customFormat="1" ht="16.5" customHeight="1">
      <c r="A500" s="40"/>
      <c r="B500" s="41"/>
      <c r="C500" s="206" t="s">
        <v>825</v>
      </c>
      <c r="D500" s="206" t="s">
        <v>143</v>
      </c>
      <c r="E500" s="207" t="s">
        <v>826</v>
      </c>
      <c r="F500" s="208" t="s">
        <v>827</v>
      </c>
      <c r="G500" s="209" t="s">
        <v>362</v>
      </c>
      <c r="H500" s="210">
        <v>4</v>
      </c>
      <c r="I500" s="211"/>
      <c r="J500" s="212">
        <f>ROUND(I500*H500,2)</f>
        <v>0</v>
      </c>
      <c r="K500" s="208" t="s">
        <v>147</v>
      </c>
      <c r="L500" s="46"/>
      <c r="M500" s="213" t="s">
        <v>19</v>
      </c>
      <c r="N500" s="214" t="s">
        <v>42</v>
      </c>
      <c r="O500" s="86"/>
      <c r="P500" s="215">
        <f>O500*H500</f>
        <v>0</v>
      </c>
      <c r="Q500" s="215">
        <v>0</v>
      </c>
      <c r="R500" s="215">
        <f>Q500*H500</f>
        <v>0</v>
      </c>
      <c r="S500" s="215">
        <v>0</v>
      </c>
      <c r="T500" s="216">
        <f>S500*H500</f>
        <v>0</v>
      </c>
      <c r="U500" s="40"/>
      <c r="V500" s="40"/>
      <c r="W500" s="40"/>
      <c r="X500" s="40"/>
      <c r="Y500" s="40"/>
      <c r="Z500" s="40"/>
      <c r="AA500" s="40"/>
      <c r="AB500" s="40"/>
      <c r="AC500" s="40"/>
      <c r="AD500" s="40"/>
      <c r="AE500" s="40"/>
      <c r="AR500" s="217" t="s">
        <v>284</v>
      </c>
      <c r="AT500" s="217" t="s">
        <v>143</v>
      </c>
      <c r="AU500" s="217" t="s">
        <v>149</v>
      </c>
      <c r="AY500" s="19" t="s">
        <v>140</v>
      </c>
      <c r="BE500" s="218">
        <f>IF(N500="základní",J500,0)</f>
        <v>0</v>
      </c>
      <c r="BF500" s="218">
        <f>IF(N500="snížená",J500,0)</f>
        <v>0</v>
      </c>
      <c r="BG500" s="218">
        <f>IF(N500="zákl. přenesená",J500,0)</f>
        <v>0</v>
      </c>
      <c r="BH500" s="218">
        <f>IF(N500="sníž. přenesená",J500,0)</f>
        <v>0</v>
      </c>
      <c r="BI500" s="218">
        <f>IF(N500="nulová",J500,0)</f>
        <v>0</v>
      </c>
      <c r="BJ500" s="19" t="s">
        <v>149</v>
      </c>
      <c r="BK500" s="218">
        <f>ROUND(I500*H500,2)</f>
        <v>0</v>
      </c>
      <c r="BL500" s="19" t="s">
        <v>284</v>
      </c>
      <c r="BM500" s="217" t="s">
        <v>1279</v>
      </c>
    </row>
    <row r="501" s="2" customFormat="1">
      <c r="A501" s="40"/>
      <c r="B501" s="41"/>
      <c r="C501" s="42"/>
      <c r="D501" s="219" t="s">
        <v>151</v>
      </c>
      <c r="E501" s="42"/>
      <c r="F501" s="220" t="s">
        <v>829</v>
      </c>
      <c r="G501" s="42"/>
      <c r="H501" s="42"/>
      <c r="I501" s="221"/>
      <c r="J501" s="42"/>
      <c r="K501" s="42"/>
      <c r="L501" s="46"/>
      <c r="M501" s="222"/>
      <c r="N501" s="223"/>
      <c r="O501" s="86"/>
      <c r="P501" s="86"/>
      <c r="Q501" s="86"/>
      <c r="R501" s="86"/>
      <c r="S501" s="86"/>
      <c r="T501" s="87"/>
      <c r="U501" s="40"/>
      <c r="V501" s="40"/>
      <c r="W501" s="40"/>
      <c r="X501" s="40"/>
      <c r="Y501" s="40"/>
      <c r="Z501" s="40"/>
      <c r="AA501" s="40"/>
      <c r="AB501" s="40"/>
      <c r="AC501" s="40"/>
      <c r="AD501" s="40"/>
      <c r="AE501" s="40"/>
      <c r="AT501" s="19" t="s">
        <v>151</v>
      </c>
      <c r="AU501" s="19" t="s">
        <v>149</v>
      </c>
    </row>
    <row r="502" s="2" customFormat="1">
      <c r="A502" s="40"/>
      <c r="B502" s="41"/>
      <c r="C502" s="42"/>
      <c r="D502" s="224" t="s">
        <v>153</v>
      </c>
      <c r="E502" s="42"/>
      <c r="F502" s="225" t="s">
        <v>830</v>
      </c>
      <c r="G502" s="42"/>
      <c r="H502" s="42"/>
      <c r="I502" s="221"/>
      <c r="J502" s="42"/>
      <c r="K502" s="42"/>
      <c r="L502" s="46"/>
      <c r="M502" s="222"/>
      <c r="N502" s="223"/>
      <c r="O502" s="86"/>
      <c r="P502" s="86"/>
      <c r="Q502" s="86"/>
      <c r="R502" s="86"/>
      <c r="S502" s="86"/>
      <c r="T502" s="87"/>
      <c r="U502" s="40"/>
      <c r="V502" s="40"/>
      <c r="W502" s="40"/>
      <c r="X502" s="40"/>
      <c r="Y502" s="40"/>
      <c r="Z502" s="40"/>
      <c r="AA502" s="40"/>
      <c r="AB502" s="40"/>
      <c r="AC502" s="40"/>
      <c r="AD502" s="40"/>
      <c r="AE502" s="40"/>
      <c r="AT502" s="19" t="s">
        <v>153</v>
      </c>
      <c r="AU502" s="19" t="s">
        <v>149</v>
      </c>
    </row>
    <row r="503" s="2" customFormat="1" ht="37.8" customHeight="1">
      <c r="A503" s="40"/>
      <c r="B503" s="41"/>
      <c r="C503" s="248" t="s">
        <v>831</v>
      </c>
      <c r="D503" s="248" t="s">
        <v>215</v>
      </c>
      <c r="E503" s="249" t="s">
        <v>832</v>
      </c>
      <c r="F503" s="250" t="s">
        <v>1280</v>
      </c>
      <c r="G503" s="251" t="s">
        <v>834</v>
      </c>
      <c r="H503" s="252">
        <v>1</v>
      </c>
      <c r="I503" s="253"/>
      <c r="J503" s="254">
        <f>ROUND(I503*H503,2)</f>
        <v>0</v>
      </c>
      <c r="K503" s="250" t="s">
        <v>19</v>
      </c>
      <c r="L503" s="255"/>
      <c r="M503" s="256" t="s">
        <v>19</v>
      </c>
      <c r="N503" s="257" t="s">
        <v>42</v>
      </c>
      <c r="O503" s="86"/>
      <c r="P503" s="215">
        <f>O503*H503</f>
        <v>0</v>
      </c>
      <c r="Q503" s="215">
        <v>0</v>
      </c>
      <c r="R503" s="215">
        <f>Q503*H503</f>
        <v>0</v>
      </c>
      <c r="S503" s="215">
        <v>0</v>
      </c>
      <c r="T503" s="216">
        <f>S503*H503</f>
        <v>0</v>
      </c>
      <c r="U503" s="40"/>
      <c r="V503" s="40"/>
      <c r="W503" s="40"/>
      <c r="X503" s="40"/>
      <c r="Y503" s="40"/>
      <c r="Z503" s="40"/>
      <c r="AA503" s="40"/>
      <c r="AB503" s="40"/>
      <c r="AC503" s="40"/>
      <c r="AD503" s="40"/>
      <c r="AE503" s="40"/>
      <c r="AR503" s="217" t="s">
        <v>354</v>
      </c>
      <c r="AT503" s="217" t="s">
        <v>215</v>
      </c>
      <c r="AU503" s="217" t="s">
        <v>149</v>
      </c>
      <c r="AY503" s="19" t="s">
        <v>140</v>
      </c>
      <c r="BE503" s="218">
        <f>IF(N503="základní",J503,0)</f>
        <v>0</v>
      </c>
      <c r="BF503" s="218">
        <f>IF(N503="snížená",J503,0)</f>
        <v>0</v>
      </c>
      <c r="BG503" s="218">
        <f>IF(N503="zákl. přenesená",J503,0)</f>
        <v>0</v>
      </c>
      <c r="BH503" s="218">
        <f>IF(N503="sníž. přenesená",J503,0)</f>
        <v>0</v>
      </c>
      <c r="BI503" s="218">
        <f>IF(N503="nulová",J503,0)</f>
        <v>0</v>
      </c>
      <c r="BJ503" s="19" t="s">
        <v>149</v>
      </c>
      <c r="BK503" s="218">
        <f>ROUND(I503*H503,2)</f>
        <v>0</v>
      </c>
      <c r="BL503" s="19" t="s">
        <v>284</v>
      </c>
      <c r="BM503" s="217" t="s">
        <v>1281</v>
      </c>
    </row>
    <row r="504" s="2" customFormat="1">
      <c r="A504" s="40"/>
      <c r="B504" s="41"/>
      <c r="C504" s="42"/>
      <c r="D504" s="219" t="s">
        <v>151</v>
      </c>
      <c r="E504" s="42"/>
      <c r="F504" s="220" t="s">
        <v>836</v>
      </c>
      <c r="G504" s="42"/>
      <c r="H504" s="42"/>
      <c r="I504" s="221"/>
      <c r="J504" s="42"/>
      <c r="K504" s="42"/>
      <c r="L504" s="46"/>
      <c r="M504" s="222"/>
      <c r="N504" s="223"/>
      <c r="O504" s="86"/>
      <c r="P504" s="86"/>
      <c r="Q504" s="86"/>
      <c r="R504" s="86"/>
      <c r="S504" s="86"/>
      <c r="T504" s="87"/>
      <c r="U504" s="40"/>
      <c r="V504" s="40"/>
      <c r="W504" s="40"/>
      <c r="X504" s="40"/>
      <c r="Y504" s="40"/>
      <c r="Z504" s="40"/>
      <c r="AA504" s="40"/>
      <c r="AB504" s="40"/>
      <c r="AC504" s="40"/>
      <c r="AD504" s="40"/>
      <c r="AE504" s="40"/>
      <c r="AT504" s="19" t="s">
        <v>151</v>
      </c>
      <c r="AU504" s="19" t="s">
        <v>149</v>
      </c>
    </row>
    <row r="505" s="2" customFormat="1" ht="16.5" customHeight="1">
      <c r="A505" s="40"/>
      <c r="B505" s="41"/>
      <c r="C505" s="248" t="s">
        <v>837</v>
      </c>
      <c r="D505" s="248" t="s">
        <v>215</v>
      </c>
      <c r="E505" s="249" t="s">
        <v>838</v>
      </c>
      <c r="F505" s="250" t="s">
        <v>839</v>
      </c>
      <c r="G505" s="251" t="s">
        <v>362</v>
      </c>
      <c r="H505" s="252">
        <v>1</v>
      </c>
      <c r="I505" s="253"/>
      <c r="J505" s="254">
        <f>ROUND(I505*H505,2)</f>
        <v>0</v>
      </c>
      <c r="K505" s="250" t="s">
        <v>147</v>
      </c>
      <c r="L505" s="255"/>
      <c r="M505" s="256" t="s">
        <v>19</v>
      </c>
      <c r="N505" s="257" t="s">
        <v>42</v>
      </c>
      <c r="O505" s="86"/>
      <c r="P505" s="215">
        <f>O505*H505</f>
        <v>0</v>
      </c>
      <c r="Q505" s="215">
        <v>0.044200000000000003</v>
      </c>
      <c r="R505" s="215">
        <f>Q505*H505</f>
        <v>0.044200000000000003</v>
      </c>
      <c r="S505" s="215">
        <v>0</v>
      </c>
      <c r="T505" s="216">
        <f>S505*H505</f>
        <v>0</v>
      </c>
      <c r="U505" s="40"/>
      <c r="V505" s="40"/>
      <c r="W505" s="40"/>
      <c r="X505" s="40"/>
      <c r="Y505" s="40"/>
      <c r="Z505" s="40"/>
      <c r="AA505" s="40"/>
      <c r="AB505" s="40"/>
      <c r="AC505" s="40"/>
      <c r="AD505" s="40"/>
      <c r="AE505" s="40"/>
      <c r="AR505" s="217" t="s">
        <v>354</v>
      </c>
      <c r="AT505" s="217" t="s">
        <v>215</v>
      </c>
      <c r="AU505" s="217" t="s">
        <v>149</v>
      </c>
      <c r="AY505" s="19" t="s">
        <v>140</v>
      </c>
      <c r="BE505" s="218">
        <f>IF(N505="základní",J505,0)</f>
        <v>0</v>
      </c>
      <c r="BF505" s="218">
        <f>IF(N505="snížená",J505,0)</f>
        <v>0</v>
      </c>
      <c r="BG505" s="218">
        <f>IF(N505="zákl. přenesená",J505,0)</f>
        <v>0</v>
      </c>
      <c r="BH505" s="218">
        <f>IF(N505="sníž. přenesená",J505,0)</f>
        <v>0</v>
      </c>
      <c r="BI505" s="218">
        <f>IF(N505="nulová",J505,0)</f>
        <v>0</v>
      </c>
      <c r="BJ505" s="19" t="s">
        <v>149</v>
      </c>
      <c r="BK505" s="218">
        <f>ROUND(I505*H505,2)</f>
        <v>0</v>
      </c>
      <c r="BL505" s="19" t="s">
        <v>284</v>
      </c>
      <c r="BM505" s="217" t="s">
        <v>1282</v>
      </c>
    </row>
    <row r="506" s="2" customFormat="1">
      <c r="A506" s="40"/>
      <c r="B506" s="41"/>
      <c r="C506" s="42"/>
      <c r="D506" s="219" t="s">
        <v>151</v>
      </c>
      <c r="E506" s="42"/>
      <c r="F506" s="220" t="s">
        <v>839</v>
      </c>
      <c r="G506" s="42"/>
      <c r="H506" s="42"/>
      <c r="I506" s="221"/>
      <c r="J506" s="42"/>
      <c r="K506" s="42"/>
      <c r="L506" s="46"/>
      <c r="M506" s="222"/>
      <c r="N506" s="223"/>
      <c r="O506" s="86"/>
      <c r="P506" s="86"/>
      <c r="Q506" s="86"/>
      <c r="R506" s="86"/>
      <c r="S506" s="86"/>
      <c r="T506" s="87"/>
      <c r="U506" s="40"/>
      <c r="V506" s="40"/>
      <c r="W506" s="40"/>
      <c r="X506" s="40"/>
      <c r="Y506" s="40"/>
      <c r="Z506" s="40"/>
      <c r="AA506" s="40"/>
      <c r="AB506" s="40"/>
      <c r="AC506" s="40"/>
      <c r="AD506" s="40"/>
      <c r="AE506" s="40"/>
      <c r="AT506" s="19" t="s">
        <v>151</v>
      </c>
      <c r="AU506" s="19" t="s">
        <v>149</v>
      </c>
    </row>
    <row r="507" s="2" customFormat="1" ht="16.5" customHeight="1">
      <c r="A507" s="40"/>
      <c r="B507" s="41"/>
      <c r="C507" s="206" t="s">
        <v>841</v>
      </c>
      <c r="D507" s="206" t="s">
        <v>143</v>
      </c>
      <c r="E507" s="207" t="s">
        <v>842</v>
      </c>
      <c r="F507" s="208" t="s">
        <v>843</v>
      </c>
      <c r="G507" s="209" t="s">
        <v>362</v>
      </c>
      <c r="H507" s="210">
        <v>1</v>
      </c>
      <c r="I507" s="211"/>
      <c r="J507" s="212">
        <f>ROUND(I507*H507,2)</f>
        <v>0</v>
      </c>
      <c r="K507" s="208" t="s">
        <v>147</v>
      </c>
      <c r="L507" s="46"/>
      <c r="M507" s="213" t="s">
        <v>19</v>
      </c>
      <c r="N507" s="214" t="s">
        <v>42</v>
      </c>
      <c r="O507" s="86"/>
      <c r="P507" s="215">
        <f>O507*H507</f>
        <v>0</v>
      </c>
      <c r="Q507" s="215">
        <v>0</v>
      </c>
      <c r="R507" s="215">
        <f>Q507*H507</f>
        <v>0</v>
      </c>
      <c r="S507" s="215">
        <v>0.16600000000000001</v>
      </c>
      <c r="T507" s="216">
        <f>S507*H507</f>
        <v>0.16600000000000001</v>
      </c>
      <c r="U507" s="40"/>
      <c r="V507" s="40"/>
      <c r="W507" s="40"/>
      <c r="X507" s="40"/>
      <c r="Y507" s="40"/>
      <c r="Z507" s="40"/>
      <c r="AA507" s="40"/>
      <c r="AB507" s="40"/>
      <c r="AC507" s="40"/>
      <c r="AD507" s="40"/>
      <c r="AE507" s="40"/>
      <c r="AR507" s="217" t="s">
        <v>284</v>
      </c>
      <c r="AT507" s="217" t="s">
        <v>143</v>
      </c>
      <c r="AU507" s="217" t="s">
        <v>149</v>
      </c>
      <c r="AY507" s="19" t="s">
        <v>140</v>
      </c>
      <c r="BE507" s="218">
        <f>IF(N507="základní",J507,0)</f>
        <v>0</v>
      </c>
      <c r="BF507" s="218">
        <f>IF(N507="snížená",J507,0)</f>
        <v>0</v>
      </c>
      <c r="BG507" s="218">
        <f>IF(N507="zákl. přenesená",J507,0)</f>
        <v>0</v>
      </c>
      <c r="BH507" s="218">
        <f>IF(N507="sníž. přenesená",J507,0)</f>
        <v>0</v>
      </c>
      <c r="BI507" s="218">
        <f>IF(N507="nulová",J507,0)</f>
        <v>0</v>
      </c>
      <c r="BJ507" s="19" t="s">
        <v>149</v>
      </c>
      <c r="BK507" s="218">
        <f>ROUND(I507*H507,2)</f>
        <v>0</v>
      </c>
      <c r="BL507" s="19" t="s">
        <v>284</v>
      </c>
      <c r="BM507" s="217" t="s">
        <v>1283</v>
      </c>
    </row>
    <row r="508" s="2" customFormat="1">
      <c r="A508" s="40"/>
      <c r="B508" s="41"/>
      <c r="C508" s="42"/>
      <c r="D508" s="219" t="s">
        <v>151</v>
      </c>
      <c r="E508" s="42"/>
      <c r="F508" s="220" t="s">
        <v>845</v>
      </c>
      <c r="G508" s="42"/>
      <c r="H508" s="42"/>
      <c r="I508" s="221"/>
      <c r="J508" s="42"/>
      <c r="K508" s="42"/>
      <c r="L508" s="46"/>
      <c r="M508" s="222"/>
      <c r="N508" s="223"/>
      <c r="O508" s="86"/>
      <c r="P508" s="86"/>
      <c r="Q508" s="86"/>
      <c r="R508" s="86"/>
      <c r="S508" s="86"/>
      <c r="T508" s="87"/>
      <c r="U508" s="40"/>
      <c r="V508" s="40"/>
      <c r="W508" s="40"/>
      <c r="X508" s="40"/>
      <c r="Y508" s="40"/>
      <c r="Z508" s="40"/>
      <c r="AA508" s="40"/>
      <c r="AB508" s="40"/>
      <c r="AC508" s="40"/>
      <c r="AD508" s="40"/>
      <c r="AE508" s="40"/>
      <c r="AT508" s="19" t="s">
        <v>151</v>
      </c>
      <c r="AU508" s="19" t="s">
        <v>149</v>
      </c>
    </row>
    <row r="509" s="2" customFormat="1">
      <c r="A509" s="40"/>
      <c r="B509" s="41"/>
      <c r="C509" s="42"/>
      <c r="D509" s="224" t="s">
        <v>153</v>
      </c>
      <c r="E509" s="42"/>
      <c r="F509" s="225" t="s">
        <v>846</v>
      </c>
      <c r="G509" s="42"/>
      <c r="H509" s="42"/>
      <c r="I509" s="221"/>
      <c r="J509" s="42"/>
      <c r="K509" s="42"/>
      <c r="L509" s="46"/>
      <c r="M509" s="222"/>
      <c r="N509" s="223"/>
      <c r="O509" s="86"/>
      <c r="P509" s="86"/>
      <c r="Q509" s="86"/>
      <c r="R509" s="86"/>
      <c r="S509" s="86"/>
      <c r="T509" s="87"/>
      <c r="U509" s="40"/>
      <c r="V509" s="40"/>
      <c r="W509" s="40"/>
      <c r="X509" s="40"/>
      <c r="Y509" s="40"/>
      <c r="Z509" s="40"/>
      <c r="AA509" s="40"/>
      <c r="AB509" s="40"/>
      <c r="AC509" s="40"/>
      <c r="AD509" s="40"/>
      <c r="AE509" s="40"/>
      <c r="AT509" s="19" t="s">
        <v>153</v>
      </c>
      <c r="AU509" s="19" t="s">
        <v>149</v>
      </c>
    </row>
    <row r="510" s="2" customFormat="1" ht="16.5" customHeight="1">
      <c r="A510" s="40"/>
      <c r="B510" s="41"/>
      <c r="C510" s="206" t="s">
        <v>847</v>
      </c>
      <c r="D510" s="206" t="s">
        <v>143</v>
      </c>
      <c r="E510" s="207" t="s">
        <v>848</v>
      </c>
      <c r="F510" s="208" t="s">
        <v>849</v>
      </c>
      <c r="G510" s="209" t="s">
        <v>308</v>
      </c>
      <c r="H510" s="210">
        <v>0.72299999999999998</v>
      </c>
      <c r="I510" s="211"/>
      <c r="J510" s="212">
        <f>ROUND(I510*H510,2)</f>
        <v>0</v>
      </c>
      <c r="K510" s="208" t="s">
        <v>147</v>
      </c>
      <c r="L510" s="46"/>
      <c r="M510" s="213" t="s">
        <v>19</v>
      </c>
      <c r="N510" s="214" t="s">
        <v>42</v>
      </c>
      <c r="O510" s="86"/>
      <c r="P510" s="215">
        <f>O510*H510</f>
        <v>0</v>
      </c>
      <c r="Q510" s="215">
        <v>0</v>
      </c>
      <c r="R510" s="215">
        <f>Q510*H510</f>
        <v>0</v>
      </c>
      <c r="S510" s="215">
        <v>0</v>
      </c>
      <c r="T510" s="216">
        <f>S510*H510</f>
        <v>0</v>
      </c>
      <c r="U510" s="40"/>
      <c r="V510" s="40"/>
      <c r="W510" s="40"/>
      <c r="X510" s="40"/>
      <c r="Y510" s="40"/>
      <c r="Z510" s="40"/>
      <c r="AA510" s="40"/>
      <c r="AB510" s="40"/>
      <c r="AC510" s="40"/>
      <c r="AD510" s="40"/>
      <c r="AE510" s="40"/>
      <c r="AR510" s="217" t="s">
        <v>284</v>
      </c>
      <c r="AT510" s="217" t="s">
        <v>143</v>
      </c>
      <c r="AU510" s="217" t="s">
        <v>149</v>
      </c>
      <c r="AY510" s="19" t="s">
        <v>140</v>
      </c>
      <c r="BE510" s="218">
        <f>IF(N510="základní",J510,0)</f>
        <v>0</v>
      </c>
      <c r="BF510" s="218">
        <f>IF(N510="snížená",J510,0)</f>
        <v>0</v>
      </c>
      <c r="BG510" s="218">
        <f>IF(N510="zákl. přenesená",J510,0)</f>
        <v>0</v>
      </c>
      <c r="BH510" s="218">
        <f>IF(N510="sníž. přenesená",J510,0)</f>
        <v>0</v>
      </c>
      <c r="BI510" s="218">
        <f>IF(N510="nulová",J510,0)</f>
        <v>0</v>
      </c>
      <c r="BJ510" s="19" t="s">
        <v>149</v>
      </c>
      <c r="BK510" s="218">
        <f>ROUND(I510*H510,2)</f>
        <v>0</v>
      </c>
      <c r="BL510" s="19" t="s">
        <v>284</v>
      </c>
      <c r="BM510" s="217" t="s">
        <v>1284</v>
      </c>
    </row>
    <row r="511" s="2" customFormat="1">
      <c r="A511" s="40"/>
      <c r="B511" s="41"/>
      <c r="C511" s="42"/>
      <c r="D511" s="219" t="s">
        <v>151</v>
      </c>
      <c r="E511" s="42"/>
      <c r="F511" s="220" t="s">
        <v>851</v>
      </c>
      <c r="G511" s="42"/>
      <c r="H511" s="42"/>
      <c r="I511" s="221"/>
      <c r="J511" s="42"/>
      <c r="K511" s="42"/>
      <c r="L511" s="46"/>
      <c r="M511" s="222"/>
      <c r="N511" s="223"/>
      <c r="O511" s="86"/>
      <c r="P511" s="86"/>
      <c r="Q511" s="86"/>
      <c r="R511" s="86"/>
      <c r="S511" s="86"/>
      <c r="T511" s="87"/>
      <c r="U511" s="40"/>
      <c r="V511" s="40"/>
      <c r="W511" s="40"/>
      <c r="X511" s="40"/>
      <c r="Y511" s="40"/>
      <c r="Z511" s="40"/>
      <c r="AA511" s="40"/>
      <c r="AB511" s="40"/>
      <c r="AC511" s="40"/>
      <c r="AD511" s="40"/>
      <c r="AE511" s="40"/>
      <c r="AT511" s="19" t="s">
        <v>151</v>
      </c>
      <c r="AU511" s="19" t="s">
        <v>149</v>
      </c>
    </row>
    <row r="512" s="2" customFormat="1">
      <c r="A512" s="40"/>
      <c r="B512" s="41"/>
      <c r="C512" s="42"/>
      <c r="D512" s="224" t="s">
        <v>153</v>
      </c>
      <c r="E512" s="42"/>
      <c r="F512" s="225" t="s">
        <v>852</v>
      </c>
      <c r="G512" s="42"/>
      <c r="H512" s="42"/>
      <c r="I512" s="221"/>
      <c r="J512" s="42"/>
      <c r="K512" s="42"/>
      <c r="L512" s="46"/>
      <c r="M512" s="222"/>
      <c r="N512" s="223"/>
      <c r="O512" s="86"/>
      <c r="P512" s="86"/>
      <c r="Q512" s="86"/>
      <c r="R512" s="86"/>
      <c r="S512" s="86"/>
      <c r="T512" s="87"/>
      <c r="U512" s="40"/>
      <c r="V512" s="40"/>
      <c r="W512" s="40"/>
      <c r="X512" s="40"/>
      <c r="Y512" s="40"/>
      <c r="Z512" s="40"/>
      <c r="AA512" s="40"/>
      <c r="AB512" s="40"/>
      <c r="AC512" s="40"/>
      <c r="AD512" s="40"/>
      <c r="AE512" s="40"/>
      <c r="AT512" s="19" t="s">
        <v>153</v>
      </c>
      <c r="AU512" s="19" t="s">
        <v>149</v>
      </c>
    </row>
    <row r="513" s="12" customFormat="1" ht="22.8" customHeight="1">
      <c r="A513" s="12"/>
      <c r="B513" s="190"/>
      <c r="C513" s="191"/>
      <c r="D513" s="192" t="s">
        <v>69</v>
      </c>
      <c r="E513" s="204" t="s">
        <v>853</v>
      </c>
      <c r="F513" s="204" t="s">
        <v>854</v>
      </c>
      <c r="G513" s="191"/>
      <c r="H513" s="191"/>
      <c r="I513" s="194"/>
      <c r="J513" s="205">
        <f>BK513</f>
        <v>0</v>
      </c>
      <c r="K513" s="191"/>
      <c r="L513" s="196"/>
      <c r="M513" s="197"/>
      <c r="N513" s="198"/>
      <c r="O513" s="198"/>
      <c r="P513" s="199">
        <f>SUM(P514:P555)</f>
        <v>0</v>
      </c>
      <c r="Q513" s="198"/>
      <c r="R513" s="199">
        <f>SUM(R514:R555)</f>
        <v>0.14730359999999995</v>
      </c>
      <c r="S513" s="198"/>
      <c r="T513" s="200">
        <f>SUM(T514:T555)</f>
        <v>0.11154799999999999</v>
      </c>
      <c r="U513" s="12"/>
      <c r="V513" s="12"/>
      <c r="W513" s="12"/>
      <c r="X513" s="12"/>
      <c r="Y513" s="12"/>
      <c r="Z513" s="12"/>
      <c r="AA513" s="12"/>
      <c r="AB513" s="12"/>
      <c r="AC513" s="12"/>
      <c r="AD513" s="12"/>
      <c r="AE513" s="12"/>
      <c r="AR513" s="201" t="s">
        <v>149</v>
      </c>
      <c r="AT513" s="202" t="s">
        <v>69</v>
      </c>
      <c r="AU513" s="202" t="s">
        <v>78</v>
      </c>
      <c r="AY513" s="201" t="s">
        <v>140</v>
      </c>
      <c r="BK513" s="203">
        <f>SUM(BK514:BK555)</f>
        <v>0</v>
      </c>
    </row>
    <row r="514" s="2" customFormat="1" ht="16.5" customHeight="1">
      <c r="A514" s="40"/>
      <c r="B514" s="41"/>
      <c r="C514" s="206" t="s">
        <v>855</v>
      </c>
      <c r="D514" s="206" t="s">
        <v>143</v>
      </c>
      <c r="E514" s="207" t="s">
        <v>856</v>
      </c>
      <c r="F514" s="208" t="s">
        <v>857</v>
      </c>
      <c r="G514" s="209" t="s">
        <v>146</v>
      </c>
      <c r="H514" s="210">
        <v>4.4900000000000002</v>
      </c>
      <c r="I514" s="211"/>
      <c r="J514" s="212">
        <f>ROUND(I514*H514,2)</f>
        <v>0</v>
      </c>
      <c r="K514" s="208" t="s">
        <v>147</v>
      </c>
      <c r="L514" s="46"/>
      <c r="M514" s="213" t="s">
        <v>19</v>
      </c>
      <c r="N514" s="214" t="s">
        <v>42</v>
      </c>
      <c r="O514" s="86"/>
      <c r="P514" s="215">
        <f>O514*H514</f>
        <v>0</v>
      </c>
      <c r="Q514" s="215">
        <v>0</v>
      </c>
      <c r="R514" s="215">
        <f>Q514*H514</f>
        <v>0</v>
      </c>
      <c r="S514" s="215">
        <v>0</v>
      </c>
      <c r="T514" s="216">
        <f>S514*H514</f>
        <v>0</v>
      </c>
      <c r="U514" s="40"/>
      <c r="V514" s="40"/>
      <c r="W514" s="40"/>
      <c r="X514" s="40"/>
      <c r="Y514" s="40"/>
      <c r="Z514" s="40"/>
      <c r="AA514" s="40"/>
      <c r="AB514" s="40"/>
      <c r="AC514" s="40"/>
      <c r="AD514" s="40"/>
      <c r="AE514" s="40"/>
      <c r="AR514" s="217" t="s">
        <v>284</v>
      </c>
      <c r="AT514" s="217" t="s">
        <v>143</v>
      </c>
      <c r="AU514" s="217" t="s">
        <v>149</v>
      </c>
      <c r="AY514" s="19" t="s">
        <v>140</v>
      </c>
      <c r="BE514" s="218">
        <f>IF(N514="základní",J514,0)</f>
        <v>0</v>
      </c>
      <c r="BF514" s="218">
        <f>IF(N514="snížená",J514,0)</f>
        <v>0</v>
      </c>
      <c r="BG514" s="218">
        <f>IF(N514="zákl. přenesená",J514,0)</f>
        <v>0</v>
      </c>
      <c r="BH514" s="218">
        <f>IF(N514="sníž. přenesená",J514,0)</f>
        <v>0</v>
      </c>
      <c r="BI514" s="218">
        <f>IF(N514="nulová",J514,0)</f>
        <v>0</v>
      </c>
      <c r="BJ514" s="19" t="s">
        <v>149</v>
      </c>
      <c r="BK514" s="218">
        <f>ROUND(I514*H514,2)</f>
        <v>0</v>
      </c>
      <c r="BL514" s="19" t="s">
        <v>284</v>
      </c>
      <c r="BM514" s="217" t="s">
        <v>1285</v>
      </c>
    </row>
    <row r="515" s="2" customFormat="1">
      <c r="A515" s="40"/>
      <c r="B515" s="41"/>
      <c r="C515" s="42"/>
      <c r="D515" s="219" t="s">
        <v>151</v>
      </c>
      <c r="E515" s="42"/>
      <c r="F515" s="220" t="s">
        <v>859</v>
      </c>
      <c r="G515" s="42"/>
      <c r="H515" s="42"/>
      <c r="I515" s="221"/>
      <c r="J515" s="42"/>
      <c r="K515" s="42"/>
      <c r="L515" s="46"/>
      <c r="M515" s="222"/>
      <c r="N515" s="223"/>
      <c r="O515" s="86"/>
      <c r="P515" s="86"/>
      <c r="Q515" s="86"/>
      <c r="R515" s="86"/>
      <c r="S515" s="86"/>
      <c r="T515" s="87"/>
      <c r="U515" s="40"/>
      <c r="V515" s="40"/>
      <c r="W515" s="40"/>
      <c r="X515" s="40"/>
      <c r="Y515" s="40"/>
      <c r="Z515" s="40"/>
      <c r="AA515" s="40"/>
      <c r="AB515" s="40"/>
      <c r="AC515" s="40"/>
      <c r="AD515" s="40"/>
      <c r="AE515" s="40"/>
      <c r="AT515" s="19" t="s">
        <v>151</v>
      </c>
      <c r="AU515" s="19" t="s">
        <v>149</v>
      </c>
    </row>
    <row r="516" s="2" customFormat="1">
      <c r="A516" s="40"/>
      <c r="B516" s="41"/>
      <c r="C516" s="42"/>
      <c r="D516" s="224" t="s">
        <v>153</v>
      </c>
      <c r="E516" s="42"/>
      <c r="F516" s="225" t="s">
        <v>860</v>
      </c>
      <c r="G516" s="42"/>
      <c r="H516" s="42"/>
      <c r="I516" s="221"/>
      <c r="J516" s="42"/>
      <c r="K516" s="42"/>
      <c r="L516" s="46"/>
      <c r="M516" s="222"/>
      <c r="N516" s="223"/>
      <c r="O516" s="86"/>
      <c r="P516" s="86"/>
      <c r="Q516" s="86"/>
      <c r="R516" s="86"/>
      <c r="S516" s="86"/>
      <c r="T516" s="87"/>
      <c r="U516" s="40"/>
      <c r="V516" s="40"/>
      <c r="W516" s="40"/>
      <c r="X516" s="40"/>
      <c r="Y516" s="40"/>
      <c r="Z516" s="40"/>
      <c r="AA516" s="40"/>
      <c r="AB516" s="40"/>
      <c r="AC516" s="40"/>
      <c r="AD516" s="40"/>
      <c r="AE516" s="40"/>
      <c r="AT516" s="19" t="s">
        <v>153</v>
      </c>
      <c r="AU516" s="19" t="s">
        <v>149</v>
      </c>
    </row>
    <row r="517" s="13" customFormat="1">
      <c r="A517" s="13"/>
      <c r="B517" s="226"/>
      <c r="C517" s="227"/>
      <c r="D517" s="219" t="s">
        <v>155</v>
      </c>
      <c r="E517" s="228" t="s">
        <v>19</v>
      </c>
      <c r="F517" s="229" t="s">
        <v>1185</v>
      </c>
      <c r="G517" s="227"/>
      <c r="H517" s="230">
        <v>1.3300000000000001</v>
      </c>
      <c r="I517" s="231"/>
      <c r="J517" s="227"/>
      <c r="K517" s="227"/>
      <c r="L517" s="232"/>
      <c r="M517" s="233"/>
      <c r="N517" s="234"/>
      <c r="O517" s="234"/>
      <c r="P517" s="234"/>
      <c r="Q517" s="234"/>
      <c r="R517" s="234"/>
      <c r="S517" s="234"/>
      <c r="T517" s="235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36" t="s">
        <v>155</v>
      </c>
      <c r="AU517" s="236" t="s">
        <v>149</v>
      </c>
      <c r="AV517" s="13" t="s">
        <v>149</v>
      </c>
      <c r="AW517" s="13" t="s">
        <v>32</v>
      </c>
      <c r="AX517" s="13" t="s">
        <v>70</v>
      </c>
      <c r="AY517" s="236" t="s">
        <v>140</v>
      </c>
    </row>
    <row r="518" s="13" customFormat="1">
      <c r="A518" s="13"/>
      <c r="B518" s="226"/>
      <c r="C518" s="227"/>
      <c r="D518" s="219" t="s">
        <v>155</v>
      </c>
      <c r="E518" s="228" t="s">
        <v>19</v>
      </c>
      <c r="F518" s="229" t="s">
        <v>1184</v>
      </c>
      <c r="G518" s="227"/>
      <c r="H518" s="230">
        <v>3.1600000000000001</v>
      </c>
      <c r="I518" s="231"/>
      <c r="J518" s="227"/>
      <c r="K518" s="227"/>
      <c r="L518" s="232"/>
      <c r="M518" s="233"/>
      <c r="N518" s="234"/>
      <c r="O518" s="234"/>
      <c r="P518" s="234"/>
      <c r="Q518" s="234"/>
      <c r="R518" s="234"/>
      <c r="S518" s="234"/>
      <c r="T518" s="235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36" t="s">
        <v>155</v>
      </c>
      <c r="AU518" s="236" t="s">
        <v>149</v>
      </c>
      <c r="AV518" s="13" t="s">
        <v>149</v>
      </c>
      <c r="AW518" s="13" t="s">
        <v>32</v>
      </c>
      <c r="AX518" s="13" t="s">
        <v>70</v>
      </c>
      <c r="AY518" s="236" t="s">
        <v>140</v>
      </c>
    </row>
    <row r="519" s="14" customFormat="1">
      <c r="A519" s="14"/>
      <c r="B519" s="237"/>
      <c r="C519" s="238"/>
      <c r="D519" s="219" t="s">
        <v>155</v>
      </c>
      <c r="E519" s="239" t="s">
        <v>19</v>
      </c>
      <c r="F519" s="240" t="s">
        <v>172</v>
      </c>
      <c r="G519" s="238"/>
      <c r="H519" s="241">
        <v>4.4900000000000002</v>
      </c>
      <c r="I519" s="242"/>
      <c r="J519" s="238"/>
      <c r="K519" s="238"/>
      <c r="L519" s="243"/>
      <c r="M519" s="244"/>
      <c r="N519" s="245"/>
      <c r="O519" s="245"/>
      <c r="P519" s="245"/>
      <c r="Q519" s="245"/>
      <c r="R519" s="245"/>
      <c r="S519" s="245"/>
      <c r="T519" s="246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47" t="s">
        <v>155</v>
      </c>
      <c r="AU519" s="247" t="s">
        <v>149</v>
      </c>
      <c r="AV519" s="14" t="s">
        <v>148</v>
      </c>
      <c r="AW519" s="14" t="s">
        <v>32</v>
      </c>
      <c r="AX519" s="14" t="s">
        <v>78</v>
      </c>
      <c r="AY519" s="247" t="s">
        <v>140</v>
      </c>
    </row>
    <row r="520" s="2" customFormat="1" ht="16.5" customHeight="1">
      <c r="A520" s="40"/>
      <c r="B520" s="41"/>
      <c r="C520" s="206" t="s">
        <v>862</v>
      </c>
      <c r="D520" s="206" t="s">
        <v>143</v>
      </c>
      <c r="E520" s="207" t="s">
        <v>863</v>
      </c>
      <c r="F520" s="208" t="s">
        <v>864</v>
      </c>
      <c r="G520" s="209" t="s">
        <v>146</v>
      </c>
      <c r="H520" s="210">
        <v>4.4900000000000002</v>
      </c>
      <c r="I520" s="211"/>
      <c r="J520" s="212">
        <f>ROUND(I520*H520,2)</f>
        <v>0</v>
      </c>
      <c r="K520" s="208" t="s">
        <v>147</v>
      </c>
      <c r="L520" s="46"/>
      <c r="M520" s="213" t="s">
        <v>19</v>
      </c>
      <c r="N520" s="214" t="s">
        <v>42</v>
      </c>
      <c r="O520" s="86"/>
      <c r="P520" s="215">
        <f>O520*H520</f>
        <v>0</v>
      </c>
      <c r="Q520" s="215">
        <v>0.00029999999999999997</v>
      </c>
      <c r="R520" s="215">
        <f>Q520*H520</f>
        <v>0.0013469999999999999</v>
      </c>
      <c r="S520" s="215">
        <v>0</v>
      </c>
      <c r="T520" s="216">
        <f>S520*H520</f>
        <v>0</v>
      </c>
      <c r="U520" s="40"/>
      <c r="V520" s="40"/>
      <c r="W520" s="40"/>
      <c r="X520" s="40"/>
      <c r="Y520" s="40"/>
      <c r="Z520" s="40"/>
      <c r="AA520" s="40"/>
      <c r="AB520" s="40"/>
      <c r="AC520" s="40"/>
      <c r="AD520" s="40"/>
      <c r="AE520" s="40"/>
      <c r="AR520" s="217" t="s">
        <v>284</v>
      </c>
      <c r="AT520" s="217" t="s">
        <v>143</v>
      </c>
      <c r="AU520" s="217" t="s">
        <v>149</v>
      </c>
      <c r="AY520" s="19" t="s">
        <v>140</v>
      </c>
      <c r="BE520" s="218">
        <f>IF(N520="základní",J520,0)</f>
        <v>0</v>
      </c>
      <c r="BF520" s="218">
        <f>IF(N520="snížená",J520,0)</f>
        <v>0</v>
      </c>
      <c r="BG520" s="218">
        <f>IF(N520="zákl. přenesená",J520,0)</f>
        <v>0</v>
      </c>
      <c r="BH520" s="218">
        <f>IF(N520="sníž. přenesená",J520,0)</f>
        <v>0</v>
      </c>
      <c r="BI520" s="218">
        <f>IF(N520="nulová",J520,0)</f>
        <v>0</v>
      </c>
      <c r="BJ520" s="19" t="s">
        <v>149</v>
      </c>
      <c r="BK520" s="218">
        <f>ROUND(I520*H520,2)</f>
        <v>0</v>
      </c>
      <c r="BL520" s="19" t="s">
        <v>284</v>
      </c>
      <c r="BM520" s="217" t="s">
        <v>1286</v>
      </c>
    </row>
    <row r="521" s="2" customFormat="1">
      <c r="A521" s="40"/>
      <c r="B521" s="41"/>
      <c r="C521" s="42"/>
      <c r="D521" s="219" t="s">
        <v>151</v>
      </c>
      <c r="E521" s="42"/>
      <c r="F521" s="220" t="s">
        <v>866</v>
      </c>
      <c r="G521" s="42"/>
      <c r="H521" s="42"/>
      <c r="I521" s="221"/>
      <c r="J521" s="42"/>
      <c r="K521" s="42"/>
      <c r="L521" s="46"/>
      <c r="M521" s="222"/>
      <c r="N521" s="223"/>
      <c r="O521" s="86"/>
      <c r="P521" s="86"/>
      <c r="Q521" s="86"/>
      <c r="R521" s="86"/>
      <c r="S521" s="86"/>
      <c r="T521" s="87"/>
      <c r="U521" s="40"/>
      <c r="V521" s="40"/>
      <c r="W521" s="40"/>
      <c r="X521" s="40"/>
      <c r="Y521" s="40"/>
      <c r="Z521" s="40"/>
      <c r="AA521" s="40"/>
      <c r="AB521" s="40"/>
      <c r="AC521" s="40"/>
      <c r="AD521" s="40"/>
      <c r="AE521" s="40"/>
      <c r="AT521" s="19" t="s">
        <v>151</v>
      </c>
      <c r="AU521" s="19" t="s">
        <v>149</v>
      </c>
    </row>
    <row r="522" s="2" customFormat="1">
      <c r="A522" s="40"/>
      <c r="B522" s="41"/>
      <c r="C522" s="42"/>
      <c r="D522" s="224" t="s">
        <v>153</v>
      </c>
      <c r="E522" s="42"/>
      <c r="F522" s="225" t="s">
        <v>867</v>
      </c>
      <c r="G522" s="42"/>
      <c r="H522" s="42"/>
      <c r="I522" s="221"/>
      <c r="J522" s="42"/>
      <c r="K522" s="42"/>
      <c r="L522" s="46"/>
      <c r="M522" s="222"/>
      <c r="N522" s="223"/>
      <c r="O522" s="86"/>
      <c r="P522" s="86"/>
      <c r="Q522" s="86"/>
      <c r="R522" s="86"/>
      <c r="S522" s="86"/>
      <c r="T522" s="87"/>
      <c r="U522" s="40"/>
      <c r="V522" s="40"/>
      <c r="W522" s="40"/>
      <c r="X522" s="40"/>
      <c r="Y522" s="40"/>
      <c r="Z522" s="40"/>
      <c r="AA522" s="40"/>
      <c r="AB522" s="40"/>
      <c r="AC522" s="40"/>
      <c r="AD522" s="40"/>
      <c r="AE522" s="40"/>
      <c r="AT522" s="19" t="s">
        <v>153</v>
      </c>
      <c r="AU522" s="19" t="s">
        <v>149</v>
      </c>
    </row>
    <row r="523" s="13" customFormat="1">
      <c r="A523" s="13"/>
      <c r="B523" s="226"/>
      <c r="C523" s="227"/>
      <c r="D523" s="219" t="s">
        <v>155</v>
      </c>
      <c r="E523" s="228" t="s">
        <v>19</v>
      </c>
      <c r="F523" s="229" t="s">
        <v>1185</v>
      </c>
      <c r="G523" s="227"/>
      <c r="H523" s="230">
        <v>1.3300000000000001</v>
      </c>
      <c r="I523" s="231"/>
      <c r="J523" s="227"/>
      <c r="K523" s="227"/>
      <c r="L523" s="232"/>
      <c r="M523" s="233"/>
      <c r="N523" s="234"/>
      <c r="O523" s="234"/>
      <c r="P523" s="234"/>
      <c r="Q523" s="234"/>
      <c r="R523" s="234"/>
      <c r="S523" s="234"/>
      <c r="T523" s="235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36" t="s">
        <v>155</v>
      </c>
      <c r="AU523" s="236" t="s">
        <v>149</v>
      </c>
      <c r="AV523" s="13" t="s">
        <v>149</v>
      </c>
      <c r="AW523" s="13" t="s">
        <v>32</v>
      </c>
      <c r="AX523" s="13" t="s">
        <v>70</v>
      </c>
      <c r="AY523" s="236" t="s">
        <v>140</v>
      </c>
    </row>
    <row r="524" s="13" customFormat="1">
      <c r="A524" s="13"/>
      <c r="B524" s="226"/>
      <c r="C524" s="227"/>
      <c r="D524" s="219" t="s">
        <v>155</v>
      </c>
      <c r="E524" s="228" t="s">
        <v>19</v>
      </c>
      <c r="F524" s="229" t="s">
        <v>1184</v>
      </c>
      <c r="G524" s="227"/>
      <c r="H524" s="230">
        <v>3.1600000000000001</v>
      </c>
      <c r="I524" s="231"/>
      <c r="J524" s="227"/>
      <c r="K524" s="227"/>
      <c r="L524" s="232"/>
      <c r="M524" s="233"/>
      <c r="N524" s="234"/>
      <c r="O524" s="234"/>
      <c r="P524" s="234"/>
      <c r="Q524" s="234"/>
      <c r="R524" s="234"/>
      <c r="S524" s="234"/>
      <c r="T524" s="235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36" t="s">
        <v>155</v>
      </c>
      <c r="AU524" s="236" t="s">
        <v>149</v>
      </c>
      <c r="AV524" s="13" t="s">
        <v>149</v>
      </c>
      <c r="AW524" s="13" t="s">
        <v>32</v>
      </c>
      <c r="AX524" s="13" t="s">
        <v>70</v>
      </c>
      <c r="AY524" s="236" t="s">
        <v>140</v>
      </c>
    </row>
    <row r="525" s="14" customFormat="1">
      <c r="A525" s="14"/>
      <c r="B525" s="237"/>
      <c r="C525" s="238"/>
      <c r="D525" s="219" t="s">
        <v>155</v>
      </c>
      <c r="E525" s="239" t="s">
        <v>19</v>
      </c>
      <c r="F525" s="240" t="s">
        <v>172</v>
      </c>
      <c r="G525" s="238"/>
      <c r="H525" s="241">
        <v>4.4900000000000002</v>
      </c>
      <c r="I525" s="242"/>
      <c r="J525" s="238"/>
      <c r="K525" s="238"/>
      <c r="L525" s="243"/>
      <c r="M525" s="244"/>
      <c r="N525" s="245"/>
      <c r="O525" s="245"/>
      <c r="P525" s="245"/>
      <c r="Q525" s="245"/>
      <c r="R525" s="245"/>
      <c r="S525" s="245"/>
      <c r="T525" s="246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47" t="s">
        <v>155</v>
      </c>
      <c r="AU525" s="247" t="s">
        <v>149</v>
      </c>
      <c r="AV525" s="14" t="s">
        <v>148</v>
      </c>
      <c r="AW525" s="14" t="s">
        <v>32</v>
      </c>
      <c r="AX525" s="14" t="s">
        <v>78</v>
      </c>
      <c r="AY525" s="247" t="s">
        <v>140</v>
      </c>
    </row>
    <row r="526" s="2" customFormat="1" ht="16.5" customHeight="1">
      <c r="A526" s="40"/>
      <c r="B526" s="41"/>
      <c r="C526" s="206" t="s">
        <v>868</v>
      </c>
      <c r="D526" s="206" t="s">
        <v>143</v>
      </c>
      <c r="E526" s="207" t="s">
        <v>869</v>
      </c>
      <c r="F526" s="208" t="s">
        <v>870</v>
      </c>
      <c r="G526" s="209" t="s">
        <v>146</v>
      </c>
      <c r="H526" s="210">
        <v>3.1600000000000001</v>
      </c>
      <c r="I526" s="211"/>
      <c r="J526" s="212">
        <f>ROUND(I526*H526,2)</f>
        <v>0</v>
      </c>
      <c r="K526" s="208" t="s">
        <v>147</v>
      </c>
      <c r="L526" s="46"/>
      <c r="M526" s="213" t="s">
        <v>19</v>
      </c>
      <c r="N526" s="214" t="s">
        <v>42</v>
      </c>
      <c r="O526" s="86"/>
      <c r="P526" s="215">
        <f>O526*H526</f>
        <v>0</v>
      </c>
      <c r="Q526" s="215">
        <v>0</v>
      </c>
      <c r="R526" s="215">
        <f>Q526*H526</f>
        <v>0</v>
      </c>
      <c r="S526" s="215">
        <v>0.035299999999999998</v>
      </c>
      <c r="T526" s="216">
        <f>S526*H526</f>
        <v>0.11154799999999999</v>
      </c>
      <c r="U526" s="40"/>
      <c r="V526" s="40"/>
      <c r="W526" s="40"/>
      <c r="X526" s="40"/>
      <c r="Y526" s="40"/>
      <c r="Z526" s="40"/>
      <c r="AA526" s="40"/>
      <c r="AB526" s="40"/>
      <c r="AC526" s="40"/>
      <c r="AD526" s="40"/>
      <c r="AE526" s="40"/>
      <c r="AR526" s="217" t="s">
        <v>284</v>
      </c>
      <c r="AT526" s="217" t="s">
        <v>143</v>
      </c>
      <c r="AU526" s="217" t="s">
        <v>149</v>
      </c>
      <c r="AY526" s="19" t="s">
        <v>140</v>
      </c>
      <c r="BE526" s="218">
        <f>IF(N526="základní",J526,0)</f>
        <v>0</v>
      </c>
      <c r="BF526" s="218">
        <f>IF(N526="snížená",J526,0)</f>
        <v>0</v>
      </c>
      <c r="BG526" s="218">
        <f>IF(N526="zákl. přenesená",J526,0)</f>
        <v>0</v>
      </c>
      <c r="BH526" s="218">
        <f>IF(N526="sníž. přenesená",J526,0)</f>
        <v>0</v>
      </c>
      <c r="BI526" s="218">
        <f>IF(N526="nulová",J526,0)</f>
        <v>0</v>
      </c>
      <c r="BJ526" s="19" t="s">
        <v>149</v>
      </c>
      <c r="BK526" s="218">
        <f>ROUND(I526*H526,2)</f>
        <v>0</v>
      </c>
      <c r="BL526" s="19" t="s">
        <v>284</v>
      </c>
      <c r="BM526" s="217" t="s">
        <v>1287</v>
      </c>
    </row>
    <row r="527" s="2" customFormat="1">
      <c r="A527" s="40"/>
      <c r="B527" s="41"/>
      <c r="C527" s="42"/>
      <c r="D527" s="219" t="s">
        <v>151</v>
      </c>
      <c r="E527" s="42"/>
      <c r="F527" s="220" t="s">
        <v>870</v>
      </c>
      <c r="G527" s="42"/>
      <c r="H527" s="42"/>
      <c r="I527" s="221"/>
      <c r="J527" s="42"/>
      <c r="K527" s="42"/>
      <c r="L527" s="46"/>
      <c r="M527" s="222"/>
      <c r="N527" s="223"/>
      <c r="O527" s="86"/>
      <c r="P527" s="86"/>
      <c r="Q527" s="86"/>
      <c r="R527" s="86"/>
      <c r="S527" s="86"/>
      <c r="T527" s="87"/>
      <c r="U527" s="40"/>
      <c r="V527" s="40"/>
      <c r="W527" s="40"/>
      <c r="X527" s="40"/>
      <c r="Y527" s="40"/>
      <c r="Z527" s="40"/>
      <c r="AA527" s="40"/>
      <c r="AB527" s="40"/>
      <c r="AC527" s="40"/>
      <c r="AD527" s="40"/>
      <c r="AE527" s="40"/>
      <c r="AT527" s="19" t="s">
        <v>151</v>
      </c>
      <c r="AU527" s="19" t="s">
        <v>149</v>
      </c>
    </row>
    <row r="528" s="2" customFormat="1">
      <c r="A528" s="40"/>
      <c r="B528" s="41"/>
      <c r="C528" s="42"/>
      <c r="D528" s="224" t="s">
        <v>153</v>
      </c>
      <c r="E528" s="42"/>
      <c r="F528" s="225" t="s">
        <v>872</v>
      </c>
      <c r="G528" s="42"/>
      <c r="H528" s="42"/>
      <c r="I528" s="221"/>
      <c r="J528" s="42"/>
      <c r="K528" s="42"/>
      <c r="L528" s="46"/>
      <c r="M528" s="222"/>
      <c r="N528" s="223"/>
      <c r="O528" s="86"/>
      <c r="P528" s="86"/>
      <c r="Q528" s="86"/>
      <c r="R528" s="86"/>
      <c r="S528" s="86"/>
      <c r="T528" s="87"/>
      <c r="U528" s="40"/>
      <c r="V528" s="40"/>
      <c r="W528" s="40"/>
      <c r="X528" s="40"/>
      <c r="Y528" s="40"/>
      <c r="Z528" s="40"/>
      <c r="AA528" s="40"/>
      <c r="AB528" s="40"/>
      <c r="AC528" s="40"/>
      <c r="AD528" s="40"/>
      <c r="AE528" s="40"/>
      <c r="AT528" s="19" t="s">
        <v>153</v>
      </c>
      <c r="AU528" s="19" t="s">
        <v>149</v>
      </c>
    </row>
    <row r="529" s="13" customFormat="1">
      <c r="A529" s="13"/>
      <c r="B529" s="226"/>
      <c r="C529" s="227"/>
      <c r="D529" s="219" t="s">
        <v>155</v>
      </c>
      <c r="E529" s="228" t="s">
        <v>19</v>
      </c>
      <c r="F529" s="229" t="s">
        <v>1184</v>
      </c>
      <c r="G529" s="227"/>
      <c r="H529" s="230">
        <v>3.1600000000000001</v>
      </c>
      <c r="I529" s="231"/>
      <c r="J529" s="227"/>
      <c r="K529" s="227"/>
      <c r="L529" s="232"/>
      <c r="M529" s="233"/>
      <c r="N529" s="234"/>
      <c r="O529" s="234"/>
      <c r="P529" s="234"/>
      <c r="Q529" s="234"/>
      <c r="R529" s="234"/>
      <c r="S529" s="234"/>
      <c r="T529" s="235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36" t="s">
        <v>155</v>
      </c>
      <c r="AU529" s="236" t="s">
        <v>149</v>
      </c>
      <c r="AV529" s="13" t="s">
        <v>149</v>
      </c>
      <c r="AW529" s="13" t="s">
        <v>32</v>
      </c>
      <c r="AX529" s="13" t="s">
        <v>70</v>
      </c>
      <c r="AY529" s="236" t="s">
        <v>140</v>
      </c>
    </row>
    <row r="530" s="14" customFormat="1">
      <c r="A530" s="14"/>
      <c r="B530" s="237"/>
      <c r="C530" s="238"/>
      <c r="D530" s="219" t="s">
        <v>155</v>
      </c>
      <c r="E530" s="239" t="s">
        <v>19</v>
      </c>
      <c r="F530" s="240" t="s">
        <v>172</v>
      </c>
      <c r="G530" s="238"/>
      <c r="H530" s="241">
        <v>3.1600000000000001</v>
      </c>
      <c r="I530" s="242"/>
      <c r="J530" s="238"/>
      <c r="K530" s="238"/>
      <c r="L530" s="243"/>
      <c r="M530" s="244"/>
      <c r="N530" s="245"/>
      <c r="O530" s="245"/>
      <c r="P530" s="245"/>
      <c r="Q530" s="245"/>
      <c r="R530" s="245"/>
      <c r="S530" s="245"/>
      <c r="T530" s="246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47" t="s">
        <v>155</v>
      </c>
      <c r="AU530" s="247" t="s">
        <v>149</v>
      </c>
      <c r="AV530" s="14" t="s">
        <v>148</v>
      </c>
      <c r="AW530" s="14" t="s">
        <v>32</v>
      </c>
      <c r="AX530" s="14" t="s">
        <v>78</v>
      </c>
      <c r="AY530" s="247" t="s">
        <v>140</v>
      </c>
    </row>
    <row r="531" s="2" customFormat="1" ht="21.75" customHeight="1">
      <c r="A531" s="40"/>
      <c r="B531" s="41"/>
      <c r="C531" s="206" t="s">
        <v>873</v>
      </c>
      <c r="D531" s="206" t="s">
        <v>143</v>
      </c>
      <c r="E531" s="207" t="s">
        <v>874</v>
      </c>
      <c r="F531" s="208" t="s">
        <v>875</v>
      </c>
      <c r="G531" s="209" t="s">
        <v>146</v>
      </c>
      <c r="H531" s="210">
        <v>4.4900000000000002</v>
      </c>
      <c r="I531" s="211"/>
      <c r="J531" s="212">
        <f>ROUND(I531*H531,2)</f>
        <v>0</v>
      </c>
      <c r="K531" s="208" t="s">
        <v>147</v>
      </c>
      <c r="L531" s="46"/>
      <c r="M531" s="213" t="s">
        <v>19</v>
      </c>
      <c r="N531" s="214" t="s">
        <v>42</v>
      </c>
      <c r="O531" s="86"/>
      <c r="P531" s="215">
        <f>O531*H531</f>
        <v>0</v>
      </c>
      <c r="Q531" s="215">
        <v>0.0090900000000000009</v>
      </c>
      <c r="R531" s="215">
        <f>Q531*H531</f>
        <v>0.040814100000000006</v>
      </c>
      <c r="S531" s="215">
        <v>0</v>
      </c>
      <c r="T531" s="216">
        <f>S531*H531</f>
        <v>0</v>
      </c>
      <c r="U531" s="40"/>
      <c r="V531" s="40"/>
      <c r="W531" s="40"/>
      <c r="X531" s="40"/>
      <c r="Y531" s="40"/>
      <c r="Z531" s="40"/>
      <c r="AA531" s="40"/>
      <c r="AB531" s="40"/>
      <c r="AC531" s="40"/>
      <c r="AD531" s="40"/>
      <c r="AE531" s="40"/>
      <c r="AR531" s="217" t="s">
        <v>284</v>
      </c>
      <c r="AT531" s="217" t="s">
        <v>143</v>
      </c>
      <c r="AU531" s="217" t="s">
        <v>149</v>
      </c>
      <c r="AY531" s="19" t="s">
        <v>140</v>
      </c>
      <c r="BE531" s="218">
        <f>IF(N531="základní",J531,0)</f>
        <v>0</v>
      </c>
      <c r="BF531" s="218">
        <f>IF(N531="snížená",J531,0)</f>
        <v>0</v>
      </c>
      <c r="BG531" s="218">
        <f>IF(N531="zákl. přenesená",J531,0)</f>
        <v>0</v>
      </c>
      <c r="BH531" s="218">
        <f>IF(N531="sníž. přenesená",J531,0)</f>
        <v>0</v>
      </c>
      <c r="BI531" s="218">
        <f>IF(N531="nulová",J531,0)</f>
        <v>0</v>
      </c>
      <c r="BJ531" s="19" t="s">
        <v>149</v>
      </c>
      <c r="BK531" s="218">
        <f>ROUND(I531*H531,2)</f>
        <v>0</v>
      </c>
      <c r="BL531" s="19" t="s">
        <v>284</v>
      </c>
      <c r="BM531" s="217" t="s">
        <v>1288</v>
      </c>
    </row>
    <row r="532" s="2" customFormat="1">
      <c r="A532" s="40"/>
      <c r="B532" s="41"/>
      <c r="C532" s="42"/>
      <c r="D532" s="219" t="s">
        <v>151</v>
      </c>
      <c r="E532" s="42"/>
      <c r="F532" s="220" t="s">
        <v>877</v>
      </c>
      <c r="G532" s="42"/>
      <c r="H532" s="42"/>
      <c r="I532" s="221"/>
      <c r="J532" s="42"/>
      <c r="K532" s="42"/>
      <c r="L532" s="46"/>
      <c r="M532" s="222"/>
      <c r="N532" s="223"/>
      <c r="O532" s="86"/>
      <c r="P532" s="86"/>
      <c r="Q532" s="86"/>
      <c r="R532" s="86"/>
      <c r="S532" s="86"/>
      <c r="T532" s="87"/>
      <c r="U532" s="40"/>
      <c r="V532" s="40"/>
      <c r="W532" s="40"/>
      <c r="X532" s="40"/>
      <c r="Y532" s="40"/>
      <c r="Z532" s="40"/>
      <c r="AA532" s="40"/>
      <c r="AB532" s="40"/>
      <c r="AC532" s="40"/>
      <c r="AD532" s="40"/>
      <c r="AE532" s="40"/>
      <c r="AT532" s="19" t="s">
        <v>151</v>
      </c>
      <c r="AU532" s="19" t="s">
        <v>149</v>
      </c>
    </row>
    <row r="533" s="2" customFormat="1">
      <c r="A533" s="40"/>
      <c r="B533" s="41"/>
      <c r="C533" s="42"/>
      <c r="D533" s="224" t="s">
        <v>153</v>
      </c>
      <c r="E533" s="42"/>
      <c r="F533" s="225" t="s">
        <v>878</v>
      </c>
      <c r="G533" s="42"/>
      <c r="H533" s="42"/>
      <c r="I533" s="221"/>
      <c r="J533" s="42"/>
      <c r="K533" s="42"/>
      <c r="L533" s="46"/>
      <c r="M533" s="222"/>
      <c r="N533" s="223"/>
      <c r="O533" s="86"/>
      <c r="P533" s="86"/>
      <c r="Q533" s="86"/>
      <c r="R533" s="86"/>
      <c r="S533" s="86"/>
      <c r="T533" s="87"/>
      <c r="U533" s="40"/>
      <c r="V533" s="40"/>
      <c r="W533" s="40"/>
      <c r="X533" s="40"/>
      <c r="Y533" s="40"/>
      <c r="Z533" s="40"/>
      <c r="AA533" s="40"/>
      <c r="AB533" s="40"/>
      <c r="AC533" s="40"/>
      <c r="AD533" s="40"/>
      <c r="AE533" s="40"/>
      <c r="AT533" s="19" t="s">
        <v>153</v>
      </c>
      <c r="AU533" s="19" t="s">
        <v>149</v>
      </c>
    </row>
    <row r="534" s="13" customFormat="1">
      <c r="A534" s="13"/>
      <c r="B534" s="226"/>
      <c r="C534" s="227"/>
      <c r="D534" s="219" t="s">
        <v>155</v>
      </c>
      <c r="E534" s="228" t="s">
        <v>19</v>
      </c>
      <c r="F534" s="229" t="s">
        <v>1185</v>
      </c>
      <c r="G534" s="227"/>
      <c r="H534" s="230">
        <v>1.3300000000000001</v>
      </c>
      <c r="I534" s="231"/>
      <c r="J534" s="227"/>
      <c r="K534" s="227"/>
      <c r="L534" s="232"/>
      <c r="M534" s="233"/>
      <c r="N534" s="234"/>
      <c r="O534" s="234"/>
      <c r="P534" s="234"/>
      <c r="Q534" s="234"/>
      <c r="R534" s="234"/>
      <c r="S534" s="234"/>
      <c r="T534" s="235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36" t="s">
        <v>155</v>
      </c>
      <c r="AU534" s="236" t="s">
        <v>149</v>
      </c>
      <c r="AV534" s="13" t="s">
        <v>149</v>
      </c>
      <c r="AW534" s="13" t="s">
        <v>32</v>
      </c>
      <c r="AX534" s="13" t="s">
        <v>70</v>
      </c>
      <c r="AY534" s="236" t="s">
        <v>140</v>
      </c>
    </row>
    <row r="535" s="13" customFormat="1">
      <c r="A535" s="13"/>
      <c r="B535" s="226"/>
      <c r="C535" s="227"/>
      <c r="D535" s="219" t="s">
        <v>155</v>
      </c>
      <c r="E535" s="228" t="s">
        <v>19</v>
      </c>
      <c r="F535" s="229" t="s">
        <v>1184</v>
      </c>
      <c r="G535" s="227"/>
      <c r="H535" s="230">
        <v>3.1600000000000001</v>
      </c>
      <c r="I535" s="231"/>
      <c r="J535" s="227"/>
      <c r="K535" s="227"/>
      <c r="L535" s="232"/>
      <c r="M535" s="233"/>
      <c r="N535" s="234"/>
      <c r="O535" s="234"/>
      <c r="P535" s="234"/>
      <c r="Q535" s="234"/>
      <c r="R535" s="234"/>
      <c r="S535" s="234"/>
      <c r="T535" s="235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36" t="s">
        <v>155</v>
      </c>
      <c r="AU535" s="236" t="s">
        <v>149</v>
      </c>
      <c r="AV535" s="13" t="s">
        <v>149</v>
      </c>
      <c r="AW535" s="13" t="s">
        <v>32</v>
      </c>
      <c r="AX535" s="13" t="s">
        <v>70</v>
      </c>
      <c r="AY535" s="236" t="s">
        <v>140</v>
      </c>
    </row>
    <row r="536" s="14" customFormat="1">
      <c r="A536" s="14"/>
      <c r="B536" s="237"/>
      <c r="C536" s="238"/>
      <c r="D536" s="219" t="s">
        <v>155</v>
      </c>
      <c r="E536" s="239" t="s">
        <v>19</v>
      </c>
      <c r="F536" s="240" t="s">
        <v>172</v>
      </c>
      <c r="G536" s="238"/>
      <c r="H536" s="241">
        <v>4.4900000000000002</v>
      </c>
      <c r="I536" s="242"/>
      <c r="J536" s="238"/>
      <c r="K536" s="238"/>
      <c r="L536" s="243"/>
      <c r="M536" s="244"/>
      <c r="N536" s="245"/>
      <c r="O536" s="245"/>
      <c r="P536" s="245"/>
      <c r="Q536" s="245"/>
      <c r="R536" s="245"/>
      <c r="S536" s="245"/>
      <c r="T536" s="246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47" t="s">
        <v>155</v>
      </c>
      <c r="AU536" s="247" t="s">
        <v>149</v>
      </c>
      <c r="AV536" s="14" t="s">
        <v>148</v>
      </c>
      <c r="AW536" s="14" t="s">
        <v>32</v>
      </c>
      <c r="AX536" s="14" t="s">
        <v>78</v>
      </c>
      <c r="AY536" s="247" t="s">
        <v>140</v>
      </c>
    </row>
    <row r="537" s="2" customFormat="1" ht="16.5" customHeight="1">
      <c r="A537" s="40"/>
      <c r="B537" s="41"/>
      <c r="C537" s="248" t="s">
        <v>879</v>
      </c>
      <c r="D537" s="248" t="s">
        <v>215</v>
      </c>
      <c r="E537" s="249" t="s">
        <v>880</v>
      </c>
      <c r="F537" s="250" t="s">
        <v>881</v>
      </c>
      <c r="G537" s="251" t="s">
        <v>146</v>
      </c>
      <c r="H537" s="252">
        <v>4.7149999999999999</v>
      </c>
      <c r="I537" s="253"/>
      <c r="J537" s="254">
        <f>ROUND(I537*H537,2)</f>
        <v>0</v>
      </c>
      <c r="K537" s="250" t="s">
        <v>147</v>
      </c>
      <c r="L537" s="255"/>
      <c r="M537" s="256" t="s">
        <v>19</v>
      </c>
      <c r="N537" s="257" t="s">
        <v>42</v>
      </c>
      <c r="O537" s="86"/>
      <c r="P537" s="215">
        <f>O537*H537</f>
        <v>0</v>
      </c>
      <c r="Q537" s="215">
        <v>0.021999999999999999</v>
      </c>
      <c r="R537" s="215">
        <f>Q537*H537</f>
        <v>0.10372999999999999</v>
      </c>
      <c r="S537" s="215">
        <v>0</v>
      </c>
      <c r="T537" s="216">
        <f>S537*H537</f>
        <v>0</v>
      </c>
      <c r="U537" s="40"/>
      <c r="V537" s="40"/>
      <c r="W537" s="40"/>
      <c r="X537" s="40"/>
      <c r="Y537" s="40"/>
      <c r="Z537" s="40"/>
      <c r="AA537" s="40"/>
      <c r="AB537" s="40"/>
      <c r="AC537" s="40"/>
      <c r="AD537" s="40"/>
      <c r="AE537" s="40"/>
      <c r="AR537" s="217" t="s">
        <v>354</v>
      </c>
      <c r="AT537" s="217" t="s">
        <v>215</v>
      </c>
      <c r="AU537" s="217" t="s">
        <v>149</v>
      </c>
      <c r="AY537" s="19" t="s">
        <v>140</v>
      </c>
      <c r="BE537" s="218">
        <f>IF(N537="základní",J537,0)</f>
        <v>0</v>
      </c>
      <c r="BF537" s="218">
        <f>IF(N537="snížená",J537,0)</f>
        <v>0</v>
      </c>
      <c r="BG537" s="218">
        <f>IF(N537="zákl. přenesená",J537,0)</f>
        <v>0</v>
      </c>
      <c r="BH537" s="218">
        <f>IF(N537="sníž. přenesená",J537,0)</f>
        <v>0</v>
      </c>
      <c r="BI537" s="218">
        <f>IF(N537="nulová",J537,0)</f>
        <v>0</v>
      </c>
      <c r="BJ537" s="19" t="s">
        <v>149</v>
      </c>
      <c r="BK537" s="218">
        <f>ROUND(I537*H537,2)</f>
        <v>0</v>
      </c>
      <c r="BL537" s="19" t="s">
        <v>284</v>
      </c>
      <c r="BM537" s="217" t="s">
        <v>1289</v>
      </c>
    </row>
    <row r="538" s="2" customFormat="1">
      <c r="A538" s="40"/>
      <c r="B538" s="41"/>
      <c r="C538" s="42"/>
      <c r="D538" s="219" t="s">
        <v>151</v>
      </c>
      <c r="E538" s="42"/>
      <c r="F538" s="220" t="s">
        <v>881</v>
      </c>
      <c r="G538" s="42"/>
      <c r="H538" s="42"/>
      <c r="I538" s="221"/>
      <c r="J538" s="42"/>
      <c r="K538" s="42"/>
      <c r="L538" s="46"/>
      <c r="M538" s="222"/>
      <c r="N538" s="223"/>
      <c r="O538" s="86"/>
      <c r="P538" s="86"/>
      <c r="Q538" s="86"/>
      <c r="R538" s="86"/>
      <c r="S538" s="86"/>
      <c r="T538" s="87"/>
      <c r="U538" s="40"/>
      <c r="V538" s="40"/>
      <c r="W538" s="40"/>
      <c r="X538" s="40"/>
      <c r="Y538" s="40"/>
      <c r="Z538" s="40"/>
      <c r="AA538" s="40"/>
      <c r="AB538" s="40"/>
      <c r="AC538" s="40"/>
      <c r="AD538" s="40"/>
      <c r="AE538" s="40"/>
      <c r="AT538" s="19" t="s">
        <v>151</v>
      </c>
      <c r="AU538" s="19" t="s">
        <v>149</v>
      </c>
    </row>
    <row r="539" s="13" customFormat="1">
      <c r="A539" s="13"/>
      <c r="B539" s="226"/>
      <c r="C539" s="227"/>
      <c r="D539" s="219" t="s">
        <v>155</v>
      </c>
      <c r="E539" s="228" t="s">
        <v>19</v>
      </c>
      <c r="F539" s="229" t="s">
        <v>883</v>
      </c>
      <c r="G539" s="227"/>
      <c r="H539" s="230">
        <v>4.4900000000000002</v>
      </c>
      <c r="I539" s="231"/>
      <c r="J539" s="227"/>
      <c r="K539" s="227"/>
      <c r="L539" s="232"/>
      <c r="M539" s="233"/>
      <c r="N539" s="234"/>
      <c r="O539" s="234"/>
      <c r="P539" s="234"/>
      <c r="Q539" s="234"/>
      <c r="R539" s="234"/>
      <c r="S539" s="234"/>
      <c r="T539" s="235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36" t="s">
        <v>155</v>
      </c>
      <c r="AU539" s="236" t="s">
        <v>149</v>
      </c>
      <c r="AV539" s="13" t="s">
        <v>149</v>
      </c>
      <c r="AW539" s="13" t="s">
        <v>32</v>
      </c>
      <c r="AX539" s="13" t="s">
        <v>78</v>
      </c>
      <c r="AY539" s="236" t="s">
        <v>140</v>
      </c>
    </row>
    <row r="540" s="13" customFormat="1">
      <c r="A540" s="13"/>
      <c r="B540" s="226"/>
      <c r="C540" s="227"/>
      <c r="D540" s="219" t="s">
        <v>155</v>
      </c>
      <c r="E540" s="227"/>
      <c r="F540" s="229" t="s">
        <v>884</v>
      </c>
      <c r="G540" s="227"/>
      <c r="H540" s="230">
        <v>4.7149999999999999</v>
      </c>
      <c r="I540" s="231"/>
      <c r="J540" s="227"/>
      <c r="K540" s="227"/>
      <c r="L540" s="232"/>
      <c r="M540" s="233"/>
      <c r="N540" s="234"/>
      <c r="O540" s="234"/>
      <c r="P540" s="234"/>
      <c r="Q540" s="234"/>
      <c r="R540" s="234"/>
      <c r="S540" s="234"/>
      <c r="T540" s="235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36" t="s">
        <v>155</v>
      </c>
      <c r="AU540" s="236" t="s">
        <v>149</v>
      </c>
      <c r="AV540" s="13" t="s">
        <v>149</v>
      </c>
      <c r="AW540" s="13" t="s">
        <v>4</v>
      </c>
      <c r="AX540" s="13" t="s">
        <v>78</v>
      </c>
      <c r="AY540" s="236" t="s">
        <v>140</v>
      </c>
    </row>
    <row r="541" s="2" customFormat="1" ht="16.5" customHeight="1">
      <c r="A541" s="40"/>
      <c r="B541" s="41"/>
      <c r="C541" s="206" t="s">
        <v>885</v>
      </c>
      <c r="D541" s="206" t="s">
        <v>143</v>
      </c>
      <c r="E541" s="207" t="s">
        <v>886</v>
      </c>
      <c r="F541" s="208" t="s">
        <v>887</v>
      </c>
      <c r="G541" s="209" t="s">
        <v>209</v>
      </c>
      <c r="H541" s="210">
        <v>13.199999999999999</v>
      </c>
      <c r="I541" s="211"/>
      <c r="J541" s="212">
        <f>ROUND(I541*H541,2)</f>
        <v>0</v>
      </c>
      <c r="K541" s="208" t="s">
        <v>147</v>
      </c>
      <c r="L541" s="46"/>
      <c r="M541" s="213" t="s">
        <v>19</v>
      </c>
      <c r="N541" s="214" t="s">
        <v>42</v>
      </c>
      <c r="O541" s="86"/>
      <c r="P541" s="215">
        <f>O541*H541</f>
        <v>0</v>
      </c>
      <c r="Q541" s="215">
        <v>9.0000000000000006E-05</v>
      </c>
      <c r="R541" s="215">
        <f>Q541*H541</f>
        <v>0.001188</v>
      </c>
      <c r="S541" s="215">
        <v>0</v>
      </c>
      <c r="T541" s="216">
        <f>S541*H541</f>
        <v>0</v>
      </c>
      <c r="U541" s="40"/>
      <c r="V541" s="40"/>
      <c r="W541" s="40"/>
      <c r="X541" s="40"/>
      <c r="Y541" s="40"/>
      <c r="Z541" s="40"/>
      <c r="AA541" s="40"/>
      <c r="AB541" s="40"/>
      <c r="AC541" s="40"/>
      <c r="AD541" s="40"/>
      <c r="AE541" s="40"/>
      <c r="AR541" s="217" t="s">
        <v>284</v>
      </c>
      <c r="AT541" s="217" t="s">
        <v>143</v>
      </c>
      <c r="AU541" s="217" t="s">
        <v>149</v>
      </c>
      <c r="AY541" s="19" t="s">
        <v>140</v>
      </c>
      <c r="BE541" s="218">
        <f>IF(N541="základní",J541,0)</f>
        <v>0</v>
      </c>
      <c r="BF541" s="218">
        <f>IF(N541="snížená",J541,0)</f>
        <v>0</v>
      </c>
      <c r="BG541" s="218">
        <f>IF(N541="zákl. přenesená",J541,0)</f>
        <v>0</v>
      </c>
      <c r="BH541" s="218">
        <f>IF(N541="sníž. přenesená",J541,0)</f>
        <v>0</v>
      </c>
      <c r="BI541" s="218">
        <f>IF(N541="nulová",J541,0)</f>
        <v>0</v>
      </c>
      <c r="BJ541" s="19" t="s">
        <v>149</v>
      </c>
      <c r="BK541" s="218">
        <f>ROUND(I541*H541,2)</f>
        <v>0</v>
      </c>
      <c r="BL541" s="19" t="s">
        <v>284</v>
      </c>
      <c r="BM541" s="217" t="s">
        <v>1290</v>
      </c>
    </row>
    <row r="542" s="2" customFormat="1">
      <c r="A542" s="40"/>
      <c r="B542" s="41"/>
      <c r="C542" s="42"/>
      <c r="D542" s="219" t="s">
        <v>151</v>
      </c>
      <c r="E542" s="42"/>
      <c r="F542" s="220" t="s">
        <v>889</v>
      </c>
      <c r="G542" s="42"/>
      <c r="H542" s="42"/>
      <c r="I542" s="221"/>
      <c r="J542" s="42"/>
      <c r="K542" s="42"/>
      <c r="L542" s="46"/>
      <c r="M542" s="222"/>
      <c r="N542" s="223"/>
      <c r="O542" s="86"/>
      <c r="P542" s="86"/>
      <c r="Q542" s="86"/>
      <c r="R542" s="86"/>
      <c r="S542" s="86"/>
      <c r="T542" s="87"/>
      <c r="U542" s="40"/>
      <c r="V542" s="40"/>
      <c r="W542" s="40"/>
      <c r="X542" s="40"/>
      <c r="Y542" s="40"/>
      <c r="Z542" s="40"/>
      <c r="AA542" s="40"/>
      <c r="AB542" s="40"/>
      <c r="AC542" s="40"/>
      <c r="AD542" s="40"/>
      <c r="AE542" s="40"/>
      <c r="AT542" s="19" t="s">
        <v>151</v>
      </c>
      <c r="AU542" s="19" t="s">
        <v>149</v>
      </c>
    </row>
    <row r="543" s="2" customFormat="1">
      <c r="A543" s="40"/>
      <c r="B543" s="41"/>
      <c r="C543" s="42"/>
      <c r="D543" s="224" t="s">
        <v>153</v>
      </c>
      <c r="E543" s="42"/>
      <c r="F543" s="225" t="s">
        <v>890</v>
      </c>
      <c r="G543" s="42"/>
      <c r="H543" s="42"/>
      <c r="I543" s="221"/>
      <c r="J543" s="42"/>
      <c r="K543" s="42"/>
      <c r="L543" s="46"/>
      <c r="M543" s="222"/>
      <c r="N543" s="223"/>
      <c r="O543" s="86"/>
      <c r="P543" s="86"/>
      <c r="Q543" s="86"/>
      <c r="R543" s="86"/>
      <c r="S543" s="86"/>
      <c r="T543" s="87"/>
      <c r="U543" s="40"/>
      <c r="V543" s="40"/>
      <c r="W543" s="40"/>
      <c r="X543" s="40"/>
      <c r="Y543" s="40"/>
      <c r="Z543" s="40"/>
      <c r="AA543" s="40"/>
      <c r="AB543" s="40"/>
      <c r="AC543" s="40"/>
      <c r="AD543" s="40"/>
      <c r="AE543" s="40"/>
      <c r="AT543" s="19" t="s">
        <v>153</v>
      </c>
      <c r="AU543" s="19" t="s">
        <v>149</v>
      </c>
    </row>
    <row r="544" s="13" customFormat="1">
      <c r="A544" s="13"/>
      <c r="B544" s="226"/>
      <c r="C544" s="227"/>
      <c r="D544" s="219" t="s">
        <v>155</v>
      </c>
      <c r="E544" s="228" t="s">
        <v>19</v>
      </c>
      <c r="F544" s="229" t="s">
        <v>1291</v>
      </c>
      <c r="G544" s="227"/>
      <c r="H544" s="230">
        <v>5.7999999999999998</v>
      </c>
      <c r="I544" s="231"/>
      <c r="J544" s="227"/>
      <c r="K544" s="227"/>
      <c r="L544" s="232"/>
      <c r="M544" s="233"/>
      <c r="N544" s="234"/>
      <c r="O544" s="234"/>
      <c r="P544" s="234"/>
      <c r="Q544" s="234"/>
      <c r="R544" s="234"/>
      <c r="S544" s="234"/>
      <c r="T544" s="235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36" t="s">
        <v>155</v>
      </c>
      <c r="AU544" s="236" t="s">
        <v>149</v>
      </c>
      <c r="AV544" s="13" t="s">
        <v>149</v>
      </c>
      <c r="AW544" s="13" t="s">
        <v>32</v>
      </c>
      <c r="AX544" s="13" t="s">
        <v>70</v>
      </c>
      <c r="AY544" s="236" t="s">
        <v>140</v>
      </c>
    </row>
    <row r="545" s="13" customFormat="1">
      <c r="A545" s="13"/>
      <c r="B545" s="226"/>
      <c r="C545" s="227"/>
      <c r="D545" s="219" t="s">
        <v>155</v>
      </c>
      <c r="E545" s="228" t="s">
        <v>19</v>
      </c>
      <c r="F545" s="229" t="s">
        <v>1292</v>
      </c>
      <c r="G545" s="227"/>
      <c r="H545" s="230">
        <v>7.4000000000000004</v>
      </c>
      <c r="I545" s="231"/>
      <c r="J545" s="227"/>
      <c r="K545" s="227"/>
      <c r="L545" s="232"/>
      <c r="M545" s="233"/>
      <c r="N545" s="234"/>
      <c r="O545" s="234"/>
      <c r="P545" s="234"/>
      <c r="Q545" s="234"/>
      <c r="R545" s="234"/>
      <c r="S545" s="234"/>
      <c r="T545" s="235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36" t="s">
        <v>155</v>
      </c>
      <c r="AU545" s="236" t="s">
        <v>149</v>
      </c>
      <c r="AV545" s="13" t="s">
        <v>149</v>
      </c>
      <c r="AW545" s="13" t="s">
        <v>32</v>
      </c>
      <c r="AX545" s="13" t="s">
        <v>70</v>
      </c>
      <c r="AY545" s="236" t="s">
        <v>140</v>
      </c>
    </row>
    <row r="546" s="14" customFormat="1">
      <c r="A546" s="14"/>
      <c r="B546" s="237"/>
      <c r="C546" s="238"/>
      <c r="D546" s="219" t="s">
        <v>155</v>
      </c>
      <c r="E546" s="239" t="s">
        <v>19</v>
      </c>
      <c r="F546" s="240" t="s">
        <v>172</v>
      </c>
      <c r="G546" s="238"/>
      <c r="H546" s="241">
        <v>13.199999999999999</v>
      </c>
      <c r="I546" s="242"/>
      <c r="J546" s="238"/>
      <c r="K546" s="238"/>
      <c r="L546" s="243"/>
      <c r="M546" s="244"/>
      <c r="N546" s="245"/>
      <c r="O546" s="245"/>
      <c r="P546" s="245"/>
      <c r="Q546" s="245"/>
      <c r="R546" s="245"/>
      <c r="S546" s="245"/>
      <c r="T546" s="246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47" t="s">
        <v>155</v>
      </c>
      <c r="AU546" s="247" t="s">
        <v>149</v>
      </c>
      <c r="AV546" s="14" t="s">
        <v>148</v>
      </c>
      <c r="AW546" s="14" t="s">
        <v>32</v>
      </c>
      <c r="AX546" s="14" t="s">
        <v>78</v>
      </c>
      <c r="AY546" s="247" t="s">
        <v>140</v>
      </c>
    </row>
    <row r="547" s="2" customFormat="1" ht="16.5" customHeight="1">
      <c r="A547" s="40"/>
      <c r="B547" s="41"/>
      <c r="C547" s="206" t="s">
        <v>893</v>
      </c>
      <c r="D547" s="206" t="s">
        <v>143</v>
      </c>
      <c r="E547" s="207" t="s">
        <v>894</v>
      </c>
      <c r="F547" s="208" t="s">
        <v>895</v>
      </c>
      <c r="G547" s="209" t="s">
        <v>146</v>
      </c>
      <c r="H547" s="210">
        <v>4.4900000000000002</v>
      </c>
      <c r="I547" s="211"/>
      <c r="J547" s="212">
        <f>ROUND(I547*H547,2)</f>
        <v>0</v>
      </c>
      <c r="K547" s="208" t="s">
        <v>147</v>
      </c>
      <c r="L547" s="46"/>
      <c r="M547" s="213" t="s">
        <v>19</v>
      </c>
      <c r="N547" s="214" t="s">
        <v>42</v>
      </c>
      <c r="O547" s="86"/>
      <c r="P547" s="215">
        <f>O547*H547</f>
        <v>0</v>
      </c>
      <c r="Q547" s="215">
        <v>5.0000000000000002E-05</v>
      </c>
      <c r="R547" s="215">
        <f>Q547*H547</f>
        <v>0.00022450000000000001</v>
      </c>
      <c r="S547" s="215">
        <v>0</v>
      </c>
      <c r="T547" s="216">
        <f>S547*H547</f>
        <v>0</v>
      </c>
      <c r="U547" s="40"/>
      <c r="V547" s="40"/>
      <c r="W547" s="40"/>
      <c r="X547" s="40"/>
      <c r="Y547" s="40"/>
      <c r="Z547" s="40"/>
      <c r="AA547" s="40"/>
      <c r="AB547" s="40"/>
      <c r="AC547" s="40"/>
      <c r="AD547" s="40"/>
      <c r="AE547" s="40"/>
      <c r="AR547" s="217" t="s">
        <v>284</v>
      </c>
      <c r="AT547" s="217" t="s">
        <v>143</v>
      </c>
      <c r="AU547" s="217" t="s">
        <v>149</v>
      </c>
      <c r="AY547" s="19" t="s">
        <v>140</v>
      </c>
      <c r="BE547" s="218">
        <f>IF(N547="základní",J547,0)</f>
        <v>0</v>
      </c>
      <c r="BF547" s="218">
        <f>IF(N547="snížená",J547,0)</f>
        <v>0</v>
      </c>
      <c r="BG547" s="218">
        <f>IF(N547="zákl. přenesená",J547,0)</f>
        <v>0</v>
      </c>
      <c r="BH547" s="218">
        <f>IF(N547="sníž. přenesená",J547,0)</f>
        <v>0</v>
      </c>
      <c r="BI547" s="218">
        <f>IF(N547="nulová",J547,0)</f>
        <v>0</v>
      </c>
      <c r="BJ547" s="19" t="s">
        <v>149</v>
      </c>
      <c r="BK547" s="218">
        <f>ROUND(I547*H547,2)</f>
        <v>0</v>
      </c>
      <c r="BL547" s="19" t="s">
        <v>284</v>
      </c>
      <c r="BM547" s="217" t="s">
        <v>1293</v>
      </c>
    </row>
    <row r="548" s="2" customFormat="1">
      <c r="A548" s="40"/>
      <c r="B548" s="41"/>
      <c r="C548" s="42"/>
      <c r="D548" s="219" t="s">
        <v>151</v>
      </c>
      <c r="E548" s="42"/>
      <c r="F548" s="220" t="s">
        <v>897</v>
      </c>
      <c r="G548" s="42"/>
      <c r="H548" s="42"/>
      <c r="I548" s="221"/>
      <c r="J548" s="42"/>
      <c r="K548" s="42"/>
      <c r="L548" s="46"/>
      <c r="M548" s="222"/>
      <c r="N548" s="223"/>
      <c r="O548" s="86"/>
      <c r="P548" s="86"/>
      <c r="Q548" s="86"/>
      <c r="R548" s="86"/>
      <c r="S548" s="86"/>
      <c r="T548" s="87"/>
      <c r="U548" s="40"/>
      <c r="V548" s="40"/>
      <c r="W548" s="40"/>
      <c r="X548" s="40"/>
      <c r="Y548" s="40"/>
      <c r="Z548" s="40"/>
      <c r="AA548" s="40"/>
      <c r="AB548" s="40"/>
      <c r="AC548" s="40"/>
      <c r="AD548" s="40"/>
      <c r="AE548" s="40"/>
      <c r="AT548" s="19" t="s">
        <v>151</v>
      </c>
      <c r="AU548" s="19" t="s">
        <v>149</v>
      </c>
    </row>
    <row r="549" s="2" customFormat="1">
      <c r="A549" s="40"/>
      <c r="B549" s="41"/>
      <c r="C549" s="42"/>
      <c r="D549" s="224" t="s">
        <v>153</v>
      </c>
      <c r="E549" s="42"/>
      <c r="F549" s="225" t="s">
        <v>898</v>
      </c>
      <c r="G549" s="42"/>
      <c r="H549" s="42"/>
      <c r="I549" s="221"/>
      <c r="J549" s="42"/>
      <c r="K549" s="42"/>
      <c r="L549" s="46"/>
      <c r="M549" s="222"/>
      <c r="N549" s="223"/>
      <c r="O549" s="86"/>
      <c r="P549" s="86"/>
      <c r="Q549" s="86"/>
      <c r="R549" s="86"/>
      <c r="S549" s="86"/>
      <c r="T549" s="87"/>
      <c r="U549" s="40"/>
      <c r="V549" s="40"/>
      <c r="W549" s="40"/>
      <c r="X549" s="40"/>
      <c r="Y549" s="40"/>
      <c r="Z549" s="40"/>
      <c r="AA549" s="40"/>
      <c r="AB549" s="40"/>
      <c r="AC549" s="40"/>
      <c r="AD549" s="40"/>
      <c r="AE549" s="40"/>
      <c r="AT549" s="19" t="s">
        <v>153</v>
      </c>
      <c r="AU549" s="19" t="s">
        <v>149</v>
      </c>
    </row>
    <row r="550" s="13" customFormat="1">
      <c r="A550" s="13"/>
      <c r="B550" s="226"/>
      <c r="C550" s="227"/>
      <c r="D550" s="219" t="s">
        <v>155</v>
      </c>
      <c r="E550" s="228" t="s">
        <v>19</v>
      </c>
      <c r="F550" s="229" t="s">
        <v>1185</v>
      </c>
      <c r="G550" s="227"/>
      <c r="H550" s="230">
        <v>1.3300000000000001</v>
      </c>
      <c r="I550" s="231"/>
      <c r="J550" s="227"/>
      <c r="K550" s="227"/>
      <c r="L550" s="232"/>
      <c r="M550" s="233"/>
      <c r="N550" s="234"/>
      <c r="O550" s="234"/>
      <c r="P550" s="234"/>
      <c r="Q550" s="234"/>
      <c r="R550" s="234"/>
      <c r="S550" s="234"/>
      <c r="T550" s="235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36" t="s">
        <v>155</v>
      </c>
      <c r="AU550" s="236" t="s">
        <v>149</v>
      </c>
      <c r="AV550" s="13" t="s">
        <v>149</v>
      </c>
      <c r="AW550" s="13" t="s">
        <v>32</v>
      </c>
      <c r="AX550" s="13" t="s">
        <v>70</v>
      </c>
      <c r="AY550" s="236" t="s">
        <v>140</v>
      </c>
    </row>
    <row r="551" s="13" customFormat="1">
      <c r="A551" s="13"/>
      <c r="B551" s="226"/>
      <c r="C551" s="227"/>
      <c r="D551" s="219" t="s">
        <v>155</v>
      </c>
      <c r="E551" s="228" t="s">
        <v>19</v>
      </c>
      <c r="F551" s="229" t="s">
        <v>1184</v>
      </c>
      <c r="G551" s="227"/>
      <c r="H551" s="230">
        <v>3.1600000000000001</v>
      </c>
      <c r="I551" s="231"/>
      <c r="J551" s="227"/>
      <c r="K551" s="227"/>
      <c r="L551" s="232"/>
      <c r="M551" s="233"/>
      <c r="N551" s="234"/>
      <c r="O551" s="234"/>
      <c r="P551" s="234"/>
      <c r="Q551" s="234"/>
      <c r="R551" s="234"/>
      <c r="S551" s="234"/>
      <c r="T551" s="235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36" t="s">
        <v>155</v>
      </c>
      <c r="AU551" s="236" t="s">
        <v>149</v>
      </c>
      <c r="AV551" s="13" t="s">
        <v>149</v>
      </c>
      <c r="AW551" s="13" t="s">
        <v>32</v>
      </c>
      <c r="AX551" s="13" t="s">
        <v>70</v>
      </c>
      <c r="AY551" s="236" t="s">
        <v>140</v>
      </c>
    </row>
    <row r="552" s="14" customFormat="1">
      <c r="A552" s="14"/>
      <c r="B552" s="237"/>
      <c r="C552" s="238"/>
      <c r="D552" s="219" t="s">
        <v>155</v>
      </c>
      <c r="E552" s="239" t="s">
        <v>19</v>
      </c>
      <c r="F552" s="240" t="s">
        <v>172</v>
      </c>
      <c r="G552" s="238"/>
      <c r="H552" s="241">
        <v>4.4900000000000002</v>
      </c>
      <c r="I552" s="242"/>
      <c r="J552" s="238"/>
      <c r="K552" s="238"/>
      <c r="L552" s="243"/>
      <c r="M552" s="244"/>
      <c r="N552" s="245"/>
      <c r="O552" s="245"/>
      <c r="P552" s="245"/>
      <c r="Q552" s="245"/>
      <c r="R552" s="245"/>
      <c r="S552" s="245"/>
      <c r="T552" s="246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47" t="s">
        <v>155</v>
      </c>
      <c r="AU552" s="247" t="s">
        <v>149</v>
      </c>
      <c r="AV552" s="14" t="s">
        <v>148</v>
      </c>
      <c r="AW552" s="14" t="s">
        <v>32</v>
      </c>
      <c r="AX552" s="14" t="s">
        <v>78</v>
      </c>
      <c r="AY552" s="247" t="s">
        <v>140</v>
      </c>
    </row>
    <row r="553" s="2" customFormat="1" ht="16.5" customHeight="1">
      <c r="A553" s="40"/>
      <c r="B553" s="41"/>
      <c r="C553" s="206" t="s">
        <v>899</v>
      </c>
      <c r="D553" s="206" t="s">
        <v>143</v>
      </c>
      <c r="E553" s="207" t="s">
        <v>900</v>
      </c>
      <c r="F553" s="208" t="s">
        <v>901</v>
      </c>
      <c r="G553" s="209" t="s">
        <v>308</v>
      </c>
      <c r="H553" s="210">
        <v>0.14699999999999999</v>
      </c>
      <c r="I553" s="211"/>
      <c r="J553" s="212">
        <f>ROUND(I553*H553,2)</f>
        <v>0</v>
      </c>
      <c r="K553" s="208" t="s">
        <v>147</v>
      </c>
      <c r="L553" s="46"/>
      <c r="M553" s="213" t="s">
        <v>19</v>
      </c>
      <c r="N553" s="214" t="s">
        <v>42</v>
      </c>
      <c r="O553" s="86"/>
      <c r="P553" s="215">
        <f>O553*H553</f>
        <v>0</v>
      </c>
      <c r="Q553" s="215">
        <v>0</v>
      </c>
      <c r="R553" s="215">
        <f>Q553*H553</f>
        <v>0</v>
      </c>
      <c r="S553" s="215">
        <v>0</v>
      </c>
      <c r="T553" s="216">
        <f>S553*H553</f>
        <v>0</v>
      </c>
      <c r="U553" s="40"/>
      <c r="V553" s="40"/>
      <c r="W553" s="40"/>
      <c r="X553" s="40"/>
      <c r="Y553" s="40"/>
      <c r="Z553" s="40"/>
      <c r="AA553" s="40"/>
      <c r="AB553" s="40"/>
      <c r="AC553" s="40"/>
      <c r="AD553" s="40"/>
      <c r="AE553" s="40"/>
      <c r="AR553" s="217" t="s">
        <v>284</v>
      </c>
      <c r="AT553" s="217" t="s">
        <v>143</v>
      </c>
      <c r="AU553" s="217" t="s">
        <v>149</v>
      </c>
      <c r="AY553" s="19" t="s">
        <v>140</v>
      </c>
      <c r="BE553" s="218">
        <f>IF(N553="základní",J553,0)</f>
        <v>0</v>
      </c>
      <c r="BF553" s="218">
        <f>IF(N553="snížená",J553,0)</f>
        <v>0</v>
      </c>
      <c r="BG553" s="218">
        <f>IF(N553="zákl. přenesená",J553,0)</f>
        <v>0</v>
      </c>
      <c r="BH553" s="218">
        <f>IF(N553="sníž. přenesená",J553,0)</f>
        <v>0</v>
      </c>
      <c r="BI553" s="218">
        <f>IF(N553="nulová",J553,0)</f>
        <v>0</v>
      </c>
      <c r="BJ553" s="19" t="s">
        <v>149</v>
      </c>
      <c r="BK553" s="218">
        <f>ROUND(I553*H553,2)</f>
        <v>0</v>
      </c>
      <c r="BL553" s="19" t="s">
        <v>284</v>
      </c>
      <c r="BM553" s="217" t="s">
        <v>1294</v>
      </c>
    </row>
    <row r="554" s="2" customFormat="1">
      <c r="A554" s="40"/>
      <c r="B554" s="41"/>
      <c r="C554" s="42"/>
      <c r="D554" s="219" t="s">
        <v>151</v>
      </c>
      <c r="E554" s="42"/>
      <c r="F554" s="220" t="s">
        <v>903</v>
      </c>
      <c r="G554" s="42"/>
      <c r="H554" s="42"/>
      <c r="I554" s="221"/>
      <c r="J554" s="42"/>
      <c r="K554" s="42"/>
      <c r="L554" s="46"/>
      <c r="M554" s="222"/>
      <c r="N554" s="223"/>
      <c r="O554" s="86"/>
      <c r="P554" s="86"/>
      <c r="Q554" s="86"/>
      <c r="R554" s="86"/>
      <c r="S554" s="86"/>
      <c r="T554" s="87"/>
      <c r="U554" s="40"/>
      <c r="V554" s="40"/>
      <c r="W554" s="40"/>
      <c r="X554" s="40"/>
      <c r="Y554" s="40"/>
      <c r="Z554" s="40"/>
      <c r="AA554" s="40"/>
      <c r="AB554" s="40"/>
      <c r="AC554" s="40"/>
      <c r="AD554" s="40"/>
      <c r="AE554" s="40"/>
      <c r="AT554" s="19" t="s">
        <v>151</v>
      </c>
      <c r="AU554" s="19" t="s">
        <v>149</v>
      </c>
    </row>
    <row r="555" s="2" customFormat="1">
      <c r="A555" s="40"/>
      <c r="B555" s="41"/>
      <c r="C555" s="42"/>
      <c r="D555" s="224" t="s">
        <v>153</v>
      </c>
      <c r="E555" s="42"/>
      <c r="F555" s="225" t="s">
        <v>904</v>
      </c>
      <c r="G555" s="42"/>
      <c r="H555" s="42"/>
      <c r="I555" s="221"/>
      <c r="J555" s="42"/>
      <c r="K555" s="42"/>
      <c r="L555" s="46"/>
      <c r="M555" s="222"/>
      <c r="N555" s="223"/>
      <c r="O555" s="86"/>
      <c r="P555" s="86"/>
      <c r="Q555" s="86"/>
      <c r="R555" s="86"/>
      <c r="S555" s="86"/>
      <c r="T555" s="87"/>
      <c r="U555" s="40"/>
      <c r="V555" s="40"/>
      <c r="W555" s="40"/>
      <c r="X555" s="40"/>
      <c r="Y555" s="40"/>
      <c r="Z555" s="40"/>
      <c r="AA555" s="40"/>
      <c r="AB555" s="40"/>
      <c r="AC555" s="40"/>
      <c r="AD555" s="40"/>
      <c r="AE555" s="40"/>
      <c r="AT555" s="19" t="s">
        <v>153</v>
      </c>
      <c r="AU555" s="19" t="s">
        <v>149</v>
      </c>
    </row>
    <row r="556" s="12" customFormat="1" ht="22.8" customHeight="1">
      <c r="A556" s="12"/>
      <c r="B556" s="190"/>
      <c r="C556" s="191"/>
      <c r="D556" s="192" t="s">
        <v>69</v>
      </c>
      <c r="E556" s="204" t="s">
        <v>905</v>
      </c>
      <c r="F556" s="204" t="s">
        <v>906</v>
      </c>
      <c r="G556" s="191"/>
      <c r="H556" s="191"/>
      <c r="I556" s="194"/>
      <c r="J556" s="205">
        <f>BK556</f>
        <v>0</v>
      </c>
      <c r="K556" s="191"/>
      <c r="L556" s="196"/>
      <c r="M556" s="197"/>
      <c r="N556" s="198"/>
      <c r="O556" s="198"/>
      <c r="P556" s="199">
        <f>SUM(P557:P618)</f>
        <v>0</v>
      </c>
      <c r="Q556" s="198"/>
      <c r="R556" s="199">
        <f>SUM(R557:R618)</f>
        <v>1.2319045700000002</v>
      </c>
      <c r="S556" s="198"/>
      <c r="T556" s="200">
        <f>SUM(T557:T618)</f>
        <v>0.20352999999999999</v>
      </c>
      <c r="U556" s="12"/>
      <c r="V556" s="12"/>
      <c r="W556" s="12"/>
      <c r="X556" s="12"/>
      <c r="Y556" s="12"/>
      <c r="Z556" s="12"/>
      <c r="AA556" s="12"/>
      <c r="AB556" s="12"/>
      <c r="AC556" s="12"/>
      <c r="AD556" s="12"/>
      <c r="AE556" s="12"/>
      <c r="AR556" s="201" t="s">
        <v>149</v>
      </c>
      <c r="AT556" s="202" t="s">
        <v>69</v>
      </c>
      <c r="AU556" s="202" t="s">
        <v>78</v>
      </c>
      <c r="AY556" s="201" t="s">
        <v>140</v>
      </c>
      <c r="BK556" s="203">
        <f>SUM(BK557:BK618)</f>
        <v>0</v>
      </c>
    </row>
    <row r="557" s="2" customFormat="1" ht="16.5" customHeight="1">
      <c r="A557" s="40"/>
      <c r="B557" s="41"/>
      <c r="C557" s="206" t="s">
        <v>907</v>
      </c>
      <c r="D557" s="206" t="s">
        <v>143</v>
      </c>
      <c r="E557" s="207" t="s">
        <v>908</v>
      </c>
      <c r="F557" s="208" t="s">
        <v>909</v>
      </c>
      <c r="G557" s="209" t="s">
        <v>146</v>
      </c>
      <c r="H557" s="210">
        <v>70.230000000000004</v>
      </c>
      <c r="I557" s="211"/>
      <c r="J557" s="212">
        <f>ROUND(I557*H557,2)</f>
        <v>0</v>
      </c>
      <c r="K557" s="208" t="s">
        <v>147</v>
      </c>
      <c r="L557" s="46"/>
      <c r="M557" s="213" t="s">
        <v>19</v>
      </c>
      <c r="N557" s="214" t="s">
        <v>42</v>
      </c>
      <c r="O557" s="86"/>
      <c r="P557" s="215">
        <f>O557*H557</f>
        <v>0</v>
      </c>
      <c r="Q557" s="215">
        <v>0</v>
      </c>
      <c r="R557" s="215">
        <f>Q557*H557</f>
        <v>0</v>
      </c>
      <c r="S557" s="215">
        <v>0</v>
      </c>
      <c r="T557" s="216">
        <f>S557*H557</f>
        <v>0</v>
      </c>
      <c r="U557" s="40"/>
      <c r="V557" s="40"/>
      <c r="W557" s="40"/>
      <c r="X557" s="40"/>
      <c r="Y557" s="40"/>
      <c r="Z557" s="40"/>
      <c r="AA557" s="40"/>
      <c r="AB557" s="40"/>
      <c r="AC557" s="40"/>
      <c r="AD557" s="40"/>
      <c r="AE557" s="40"/>
      <c r="AR557" s="217" t="s">
        <v>284</v>
      </c>
      <c r="AT557" s="217" t="s">
        <v>143</v>
      </c>
      <c r="AU557" s="217" t="s">
        <v>149</v>
      </c>
      <c r="AY557" s="19" t="s">
        <v>140</v>
      </c>
      <c r="BE557" s="218">
        <f>IF(N557="základní",J557,0)</f>
        <v>0</v>
      </c>
      <c r="BF557" s="218">
        <f>IF(N557="snížená",J557,0)</f>
        <v>0</v>
      </c>
      <c r="BG557" s="218">
        <f>IF(N557="zákl. přenesená",J557,0)</f>
        <v>0</v>
      </c>
      <c r="BH557" s="218">
        <f>IF(N557="sníž. přenesená",J557,0)</f>
        <v>0</v>
      </c>
      <c r="BI557" s="218">
        <f>IF(N557="nulová",J557,0)</f>
        <v>0</v>
      </c>
      <c r="BJ557" s="19" t="s">
        <v>149</v>
      </c>
      <c r="BK557" s="218">
        <f>ROUND(I557*H557,2)</f>
        <v>0</v>
      </c>
      <c r="BL557" s="19" t="s">
        <v>284</v>
      </c>
      <c r="BM557" s="217" t="s">
        <v>1295</v>
      </c>
    </row>
    <row r="558" s="2" customFormat="1">
      <c r="A558" s="40"/>
      <c r="B558" s="41"/>
      <c r="C558" s="42"/>
      <c r="D558" s="219" t="s">
        <v>151</v>
      </c>
      <c r="E558" s="42"/>
      <c r="F558" s="220" t="s">
        <v>911</v>
      </c>
      <c r="G558" s="42"/>
      <c r="H558" s="42"/>
      <c r="I558" s="221"/>
      <c r="J558" s="42"/>
      <c r="K558" s="42"/>
      <c r="L558" s="46"/>
      <c r="M558" s="222"/>
      <c r="N558" s="223"/>
      <c r="O558" s="86"/>
      <c r="P558" s="86"/>
      <c r="Q558" s="86"/>
      <c r="R558" s="86"/>
      <c r="S558" s="86"/>
      <c r="T558" s="87"/>
      <c r="U558" s="40"/>
      <c r="V558" s="40"/>
      <c r="W558" s="40"/>
      <c r="X558" s="40"/>
      <c r="Y558" s="40"/>
      <c r="Z558" s="40"/>
      <c r="AA558" s="40"/>
      <c r="AB558" s="40"/>
      <c r="AC558" s="40"/>
      <c r="AD558" s="40"/>
      <c r="AE558" s="40"/>
      <c r="AT558" s="19" t="s">
        <v>151</v>
      </c>
      <c r="AU558" s="19" t="s">
        <v>149</v>
      </c>
    </row>
    <row r="559" s="2" customFormat="1">
      <c r="A559" s="40"/>
      <c r="B559" s="41"/>
      <c r="C559" s="42"/>
      <c r="D559" s="224" t="s">
        <v>153</v>
      </c>
      <c r="E559" s="42"/>
      <c r="F559" s="225" t="s">
        <v>912</v>
      </c>
      <c r="G559" s="42"/>
      <c r="H559" s="42"/>
      <c r="I559" s="221"/>
      <c r="J559" s="42"/>
      <c r="K559" s="42"/>
      <c r="L559" s="46"/>
      <c r="M559" s="222"/>
      <c r="N559" s="223"/>
      <c r="O559" s="86"/>
      <c r="P559" s="86"/>
      <c r="Q559" s="86"/>
      <c r="R559" s="86"/>
      <c r="S559" s="86"/>
      <c r="T559" s="87"/>
      <c r="U559" s="40"/>
      <c r="V559" s="40"/>
      <c r="W559" s="40"/>
      <c r="X559" s="40"/>
      <c r="Y559" s="40"/>
      <c r="Z559" s="40"/>
      <c r="AA559" s="40"/>
      <c r="AB559" s="40"/>
      <c r="AC559" s="40"/>
      <c r="AD559" s="40"/>
      <c r="AE559" s="40"/>
      <c r="AT559" s="19" t="s">
        <v>153</v>
      </c>
      <c r="AU559" s="19" t="s">
        <v>149</v>
      </c>
    </row>
    <row r="560" s="13" customFormat="1">
      <c r="A560" s="13"/>
      <c r="B560" s="226"/>
      <c r="C560" s="227"/>
      <c r="D560" s="219" t="s">
        <v>155</v>
      </c>
      <c r="E560" s="228" t="s">
        <v>19</v>
      </c>
      <c r="F560" s="229" t="s">
        <v>1296</v>
      </c>
      <c r="G560" s="227"/>
      <c r="H560" s="230">
        <v>9.1300000000000008</v>
      </c>
      <c r="I560" s="231"/>
      <c r="J560" s="227"/>
      <c r="K560" s="227"/>
      <c r="L560" s="232"/>
      <c r="M560" s="233"/>
      <c r="N560" s="234"/>
      <c r="O560" s="234"/>
      <c r="P560" s="234"/>
      <c r="Q560" s="234"/>
      <c r="R560" s="234"/>
      <c r="S560" s="234"/>
      <c r="T560" s="235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36" t="s">
        <v>155</v>
      </c>
      <c r="AU560" s="236" t="s">
        <v>149</v>
      </c>
      <c r="AV560" s="13" t="s">
        <v>149</v>
      </c>
      <c r="AW560" s="13" t="s">
        <v>32</v>
      </c>
      <c r="AX560" s="13" t="s">
        <v>70</v>
      </c>
      <c r="AY560" s="236" t="s">
        <v>140</v>
      </c>
    </row>
    <row r="561" s="13" customFormat="1">
      <c r="A561" s="13"/>
      <c r="B561" s="226"/>
      <c r="C561" s="227"/>
      <c r="D561" s="219" t="s">
        <v>155</v>
      </c>
      <c r="E561" s="228" t="s">
        <v>19</v>
      </c>
      <c r="F561" s="229" t="s">
        <v>166</v>
      </c>
      <c r="G561" s="227"/>
      <c r="H561" s="230">
        <v>14.51</v>
      </c>
      <c r="I561" s="231"/>
      <c r="J561" s="227"/>
      <c r="K561" s="227"/>
      <c r="L561" s="232"/>
      <c r="M561" s="233"/>
      <c r="N561" s="234"/>
      <c r="O561" s="234"/>
      <c r="P561" s="234"/>
      <c r="Q561" s="234"/>
      <c r="R561" s="234"/>
      <c r="S561" s="234"/>
      <c r="T561" s="235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36" t="s">
        <v>155</v>
      </c>
      <c r="AU561" s="236" t="s">
        <v>149</v>
      </c>
      <c r="AV561" s="13" t="s">
        <v>149</v>
      </c>
      <c r="AW561" s="13" t="s">
        <v>32</v>
      </c>
      <c r="AX561" s="13" t="s">
        <v>70</v>
      </c>
      <c r="AY561" s="236" t="s">
        <v>140</v>
      </c>
    </row>
    <row r="562" s="13" customFormat="1">
      <c r="A562" s="13"/>
      <c r="B562" s="226"/>
      <c r="C562" s="227"/>
      <c r="D562" s="219" t="s">
        <v>155</v>
      </c>
      <c r="E562" s="228" t="s">
        <v>19</v>
      </c>
      <c r="F562" s="229" t="s">
        <v>167</v>
      </c>
      <c r="G562" s="227"/>
      <c r="H562" s="230">
        <v>1.27</v>
      </c>
      <c r="I562" s="231"/>
      <c r="J562" s="227"/>
      <c r="K562" s="227"/>
      <c r="L562" s="232"/>
      <c r="M562" s="233"/>
      <c r="N562" s="234"/>
      <c r="O562" s="234"/>
      <c r="P562" s="234"/>
      <c r="Q562" s="234"/>
      <c r="R562" s="234"/>
      <c r="S562" s="234"/>
      <c r="T562" s="235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36" t="s">
        <v>155</v>
      </c>
      <c r="AU562" s="236" t="s">
        <v>149</v>
      </c>
      <c r="AV562" s="13" t="s">
        <v>149</v>
      </c>
      <c r="AW562" s="13" t="s">
        <v>32</v>
      </c>
      <c r="AX562" s="13" t="s">
        <v>70</v>
      </c>
      <c r="AY562" s="236" t="s">
        <v>140</v>
      </c>
    </row>
    <row r="563" s="13" customFormat="1">
      <c r="A563" s="13"/>
      <c r="B563" s="226"/>
      <c r="C563" s="227"/>
      <c r="D563" s="219" t="s">
        <v>155</v>
      </c>
      <c r="E563" s="228" t="s">
        <v>19</v>
      </c>
      <c r="F563" s="229" t="s">
        <v>168</v>
      </c>
      <c r="G563" s="227"/>
      <c r="H563" s="230">
        <v>21.620000000000001</v>
      </c>
      <c r="I563" s="231"/>
      <c r="J563" s="227"/>
      <c r="K563" s="227"/>
      <c r="L563" s="232"/>
      <c r="M563" s="233"/>
      <c r="N563" s="234"/>
      <c r="O563" s="234"/>
      <c r="P563" s="234"/>
      <c r="Q563" s="234"/>
      <c r="R563" s="234"/>
      <c r="S563" s="234"/>
      <c r="T563" s="235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36" t="s">
        <v>155</v>
      </c>
      <c r="AU563" s="236" t="s">
        <v>149</v>
      </c>
      <c r="AV563" s="13" t="s">
        <v>149</v>
      </c>
      <c r="AW563" s="13" t="s">
        <v>32</v>
      </c>
      <c r="AX563" s="13" t="s">
        <v>70</v>
      </c>
      <c r="AY563" s="236" t="s">
        <v>140</v>
      </c>
    </row>
    <row r="564" s="13" customFormat="1">
      <c r="A564" s="13"/>
      <c r="B564" s="226"/>
      <c r="C564" s="227"/>
      <c r="D564" s="219" t="s">
        <v>155</v>
      </c>
      <c r="E564" s="228" t="s">
        <v>19</v>
      </c>
      <c r="F564" s="229" t="s">
        <v>1297</v>
      </c>
      <c r="G564" s="227"/>
      <c r="H564" s="230">
        <v>15.130000000000001</v>
      </c>
      <c r="I564" s="231"/>
      <c r="J564" s="227"/>
      <c r="K564" s="227"/>
      <c r="L564" s="232"/>
      <c r="M564" s="233"/>
      <c r="N564" s="234"/>
      <c r="O564" s="234"/>
      <c r="P564" s="234"/>
      <c r="Q564" s="234"/>
      <c r="R564" s="234"/>
      <c r="S564" s="234"/>
      <c r="T564" s="235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36" t="s">
        <v>155</v>
      </c>
      <c r="AU564" s="236" t="s">
        <v>149</v>
      </c>
      <c r="AV564" s="13" t="s">
        <v>149</v>
      </c>
      <c r="AW564" s="13" t="s">
        <v>32</v>
      </c>
      <c r="AX564" s="13" t="s">
        <v>70</v>
      </c>
      <c r="AY564" s="236" t="s">
        <v>140</v>
      </c>
    </row>
    <row r="565" s="13" customFormat="1">
      <c r="A565" s="13"/>
      <c r="B565" s="226"/>
      <c r="C565" s="227"/>
      <c r="D565" s="219" t="s">
        <v>155</v>
      </c>
      <c r="E565" s="228" t="s">
        <v>19</v>
      </c>
      <c r="F565" s="229" t="s">
        <v>171</v>
      </c>
      <c r="G565" s="227"/>
      <c r="H565" s="230">
        <v>8.5700000000000003</v>
      </c>
      <c r="I565" s="231"/>
      <c r="J565" s="227"/>
      <c r="K565" s="227"/>
      <c r="L565" s="232"/>
      <c r="M565" s="233"/>
      <c r="N565" s="234"/>
      <c r="O565" s="234"/>
      <c r="P565" s="234"/>
      <c r="Q565" s="234"/>
      <c r="R565" s="234"/>
      <c r="S565" s="234"/>
      <c r="T565" s="235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36" t="s">
        <v>155</v>
      </c>
      <c r="AU565" s="236" t="s">
        <v>149</v>
      </c>
      <c r="AV565" s="13" t="s">
        <v>149</v>
      </c>
      <c r="AW565" s="13" t="s">
        <v>32</v>
      </c>
      <c r="AX565" s="13" t="s">
        <v>70</v>
      </c>
      <c r="AY565" s="236" t="s">
        <v>140</v>
      </c>
    </row>
    <row r="566" s="14" customFormat="1">
      <c r="A566" s="14"/>
      <c r="B566" s="237"/>
      <c r="C566" s="238"/>
      <c r="D566" s="219" t="s">
        <v>155</v>
      </c>
      <c r="E566" s="239" t="s">
        <v>19</v>
      </c>
      <c r="F566" s="240" t="s">
        <v>172</v>
      </c>
      <c r="G566" s="238"/>
      <c r="H566" s="241">
        <v>70.230000000000004</v>
      </c>
      <c r="I566" s="242"/>
      <c r="J566" s="238"/>
      <c r="K566" s="238"/>
      <c r="L566" s="243"/>
      <c r="M566" s="244"/>
      <c r="N566" s="245"/>
      <c r="O566" s="245"/>
      <c r="P566" s="245"/>
      <c r="Q566" s="245"/>
      <c r="R566" s="245"/>
      <c r="S566" s="245"/>
      <c r="T566" s="246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47" t="s">
        <v>155</v>
      </c>
      <c r="AU566" s="247" t="s">
        <v>149</v>
      </c>
      <c r="AV566" s="14" t="s">
        <v>148</v>
      </c>
      <c r="AW566" s="14" t="s">
        <v>32</v>
      </c>
      <c r="AX566" s="14" t="s">
        <v>78</v>
      </c>
      <c r="AY566" s="247" t="s">
        <v>140</v>
      </c>
    </row>
    <row r="567" s="2" customFormat="1" ht="16.5" customHeight="1">
      <c r="A567" s="40"/>
      <c r="B567" s="41"/>
      <c r="C567" s="206" t="s">
        <v>919</v>
      </c>
      <c r="D567" s="206" t="s">
        <v>143</v>
      </c>
      <c r="E567" s="207" t="s">
        <v>920</v>
      </c>
      <c r="F567" s="208" t="s">
        <v>921</v>
      </c>
      <c r="G567" s="209" t="s">
        <v>146</v>
      </c>
      <c r="H567" s="210">
        <v>70.230000000000004</v>
      </c>
      <c r="I567" s="211"/>
      <c r="J567" s="212">
        <f>ROUND(I567*H567,2)</f>
        <v>0</v>
      </c>
      <c r="K567" s="208" t="s">
        <v>147</v>
      </c>
      <c r="L567" s="46"/>
      <c r="M567" s="213" t="s">
        <v>19</v>
      </c>
      <c r="N567" s="214" t="s">
        <v>42</v>
      </c>
      <c r="O567" s="86"/>
      <c r="P567" s="215">
        <f>O567*H567</f>
        <v>0</v>
      </c>
      <c r="Q567" s="215">
        <v>3.0000000000000001E-05</v>
      </c>
      <c r="R567" s="215">
        <f>Q567*H567</f>
        <v>0.0021069000000000001</v>
      </c>
      <c r="S567" s="215">
        <v>0</v>
      </c>
      <c r="T567" s="216">
        <f>S567*H567</f>
        <v>0</v>
      </c>
      <c r="U567" s="40"/>
      <c r="V567" s="40"/>
      <c r="W567" s="40"/>
      <c r="X567" s="40"/>
      <c r="Y567" s="40"/>
      <c r="Z567" s="40"/>
      <c r="AA567" s="40"/>
      <c r="AB567" s="40"/>
      <c r="AC567" s="40"/>
      <c r="AD567" s="40"/>
      <c r="AE567" s="40"/>
      <c r="AR567" s="217" t="s">
        <v>284</v>
      </c>
      <c r="AT567" s="217" t="s">
        <v>143</v>
      </c>
      <c r="AU567" s="217" t="s">
        <v>149</v>
      </c>
      <c r="AY567" s="19" t="s">
        <v>140</v>
      </c>
      <c r="BE567" s="218">
        <f>IF(N567="základní",J567,0)</f>
        <v>0</v>
      </c>
      <c r="BF567" s="218">
        <f>IF(N567="snížená",J567,0)</f>
        <v>0</v>
      </c>
      <c r="BG567" s="218">
        <f>IF(N567="zákl. přenesená",J567,0)</f>
        <v>0</v>
      </c>
      <c r="BH567" s="218">
        <f>IF(N567="sníž. přenesená",J567,0)</f>
        <v>0</v>
      </c>
      <c r="BI567" s="218">
        <f>IF(N567="nulová",J567,0)</f>
        <v>0</v>
      </c>
      <c r="BJ567" s="19" t="s">
        <v>149</v>
      </c>
      <c r="BK567" s="218">
        <f>ROUND(I567*H567,2)</f>
        <v>0</v>
      </c>
      <c r="BL567" s="19" t="s">
        <v>284</v>
      </c>
      <c r="BM567" s="217" t="s">
        <v>1298</v>
      </c>
    </row>
    <row r="568" s="2" customFormat="1">
      <c r="A568" s="40"/>
      <c r="B568" s="41"/>
      <c r="C568" s="42"/>
      <c r="D568" s="219" t="s">
        <v>151</v>
      </c>
      <c r="E568" s="42"/>
      <c r="F568" s="220" t="s">
        <v>923</v>
      </c>
      <c r="G568" s="42"/>
      <c r="H568" s="42"/>
      <c r="I568" s="221"/>
      <c r="J568" s="42"/>
      <c r="K568" s="42"/>
      <c r="L568" s="46"/>
      <c r="M568" s="222"/>
      <c r="N568" s="223"/>
      <c r="O568" s="86"/>
      <c r="P568" s="86"/>
      <c r="Q568" s="86"/>
      <c r="R568" s="86"/>
      <c r="S568" s="86"/>
      <c r="T568" s="87"/>
      <c r="U568" s="40"/>
      <c r="V568" s="40"/>
      <c r="W568" s="40"/>
      <c r="X568" s="40"/>
      <c r="Y568" s="40"/>
      <c r="Z568" s="40"/>
      <c r="AA568" s="40"/>
      <c r="AB568" s="40"/>
      <c r="AC568" s="40"/>
      <c r="AD568" s="40"/>
      <c r="AE568" s="40"/>
      <c r="AT568" s="19" t="s">
        <v>151</v>
      </c>
      <c r="AU568" s="19" t="s">
        <v>149</v>
      </c>
    </row>
    <row r="569" s="2" customFormat="1">
      <c r="A569" s="40"/>
      <c r="B569" s="41"/>
      <c r="C569" s="42"/>
      <c r="D569" s="224" t="s">
        <v>153</v>
      </c>
      <c r="E569" s="42"/>
      <c r="F569" s="225" t="s">
        <v>924</v>
      </c>
      <c r="G569" s="42"/>
      <c r="H569" s="42"/>
      <c r="I569" s="221"/>
      <c r="J569" s="42"/>
      <c r="K569" s="42"/>
      <c r="L569" s="46"/>
      <c r="M569" s="222"/>
      <c r="N569" s="223"/>
      <c r="O569" s="86"/>
      <c r="P569" s="86"/>
      <c r="Q569" s="86"/>
      <c r="R569" s="86"/>
      <c r="S569" s="86"/>
      <c r="T569" s="87"/>
      <c r="U569" s="40"/>
      <c r="V569" s="40"/>
      <c r="W569" s="40"/>
      <c r="X569" s="40"/>
      <c r="Y569" s="40"/>
      <c r="Z569" s="40"/>
      <c r="AA569" s="40"/>
      <c r="AB569" s="40"/>
      <c r="AC569" s="40"/>
      <c r="AD569" s="40"/>
      <c r="AE569" s="40"/>
      <c r="AT569" s="19" t="s">
        <v>153</v>
      </c>
      <c r="AU569" s="19" t="s">
        <v>149</v>
      </c>
    </row>
    <row r="570" s="2" customFormat="1" ht="21.75" customHeight="1">
      <c r="A570" s="40"/>
      <c r="B570" s="41"/>
      <c r="C570" s="206" t="s">
        <v>925</v>
      </c>
      <c r="D570" s="206" t="s">
        <v>143</v>
      </c>
      <c r="E570" s="207" t="s">
        <v>926</v>
      </c>
      <c r="F570" s="208" t="s">
        <v>927</v>
      </c>
      <c r="G570" s="209" t="s">
        <v>146</v>
      </c>
      <c r="H570" s="210">
        <v>70.230000000000004</v>
      </c>
      <c r="I570" s="211"/>
      <c r="J570" s="212">
        <f>ROUND(I570*H570,2)</f>
        <v>0</v>
      </c>
      <c r="K570" s="208" t="s">
        <v>147</v>
      </c>
      <c r="L570" s="46"/>
      <c r="M570" s="213" t="s">
        <v>19</v>
      </c>
      <c r="N570" s="214" t="s">
        <v>42</v>
      </c>
      <c r="O570" s="86"/>
      <c r="P570" s="215">
        <f>O570*H570</f>
        <v>0</v>
      </c>
      <c r="Q570" s="215">
        <v>0.012</v>
      </c>
      <c r="R570" s="215">
        <f>Q570*H570</f>
        <v>0.84276000000000006</v>
      </c>
      <c r="S570" s="215">
        <v>0</v>
      </c>
      <c r="T570" s="216">
        <f>S570*H570</f>
        <v>0</v>
      </c>
      <c r="U570" s="40"/>
      <c r="V570" s="40"/>
      <c r="W570" s="40"/>
      <c r="X570" s="40"/>
      <c r="Y570" s="40"/>
      <c r="Z570" s="40"/>
      <c r="AA570" s="40"/>
      <c r="AB570" s="40"/>
      <c r="AC570" s="40"/>
      <c r="AD570" s="40"/>
      <c r="AE570" s="40"/>
      <c r="AR570" s="217" t="s">
        <v>284</v>
      </c>
      <c r="AT570" s="217" t="s">
        <v>143</v>
      </c>
      <c r="AU570" s="217" t="s">
        <v>149</v>
      </c>
      <c r="AY570" s="19" t="s">
        <v>140</v>
      </c>
      <c r="BE570" s="218">
        <f>IF(N570="základní",J570,0)</f>
        <v>0</v>
      </c>
      <c r="BF570" s="218">
        <f>IF(N570="snížená",J570,0)</f>
        <v>0</v>
      </c>
      <c r="BG570" s="218">
        <f>IF(N570="zákl. přenesená",J570,0)</f>
        <v>0</v>
      </c>
      <c r="BH570" s="218">
        <f>IF(N570="sníž. přenesená",J570,0)</f>
        <v>0</v>
      </c>
      <c r="BI570" s="218">
        <f>IF(N570="nulová",J570,0)</f>
        <v>0</v>
      </c>
      <c r="BJ570" s="19" t="s">
        <v>149</v>
      </c>
      <c r="BK570" s="218">
        <f>ROUND(I570*H570,2)</f>
        <v>0</v>
      </c>
      <c r="BL570" s="19" t="s">
        <v>284</v>
      </c>
      <c r="BM570" s="217" t="s">
        <v>1299</v>
      </c>
    </row>
    <row r="571" s="2" customFormat="1">
      <c r="A571" s="40"/>
      <c r="B571" s="41"/>
      <c r="C571" s="42"/>
      <c r="D571" s="219" t="s">
        <v>151</v>
      </c>
      <c r="E571" s="42"/>
      <c r="F571" s="220" t="s">
        <v>929</v>
      </c>
      <c r="G571" s="42"/>
      <c r="H571" s="42"/>
      <c r="I571" s="221"/>
      <c r="J571" s="42"/>
      <c r="K571" s="42"/>
      <c r="L571" s="46"/>
      <c r="M571" s="222"/>
      <c r="N571" s="223"/>
      <c r="O571" s="86"/>
      <c r="P571" s="86"/>
      <c r="Q571" s="86"/>
      <c r="R571" s="86"/>
      <c r="S571" s="86"/>
      <c r="T571" s="87"/>
      <c r="U571" s="40"/>
      <c r="V571" s="40"/>
      <c r="W571" s="40"/>
      <c r="X571" s="40"/>
      <c r="Y571" s="40"/>
      <c r="Z571" s="40"/>
      <c r="AA571" s="40"/>
      <c r="AB571" s="40"/>
      <c r="AC571" s="40"/>
      <c r="AD571" s="40"/>
      <c r="AE571" s="40"/>
      <c r="AT571" s="19" t="s">
        <v>151</v>
      </c>
      <c r="AU571" s="19" t="s">
        <v>149</v>
      </c>
    </row>
    <row r="572" s="2" customFormat="1">
      <c r="A572" s="40"/>
      <c r="B572" s="41"/>
      <c r="C572" s="42"/>
      <c r="D572" s="224" t="s">
        <v>153</v>
      </c>
      <c r="E572" s="42"/>
      <c r="F572" s="225" t="s">
        <v>930</v>
      </c>
      <c r="G572" s="42"/>
      <c r="H572" s="42"/>
      <c r="I572" s="221"/>
      <c r="J572" s="42"/>
      <c r="K572" s="42"/>
      <c r="L572" s="46"/>
      <c r="M572" s="222"/>
      <c r="N572" s="223"/>
      <c r="O572" s="86"/>
      <c r="P572" s="86"/>
      <c r="Q572" s="86"/>
      <c r="R572" s="86"/>
      <c r="S572" s="86"/>
      <c r="T572" s="87"/>
      <c r="U572" s="40"/>
      <c r="V572" s="40"/>
      <c r="W572" s="40"/>
      <c r="X572" s="40"/>
      <c r="Y572" s="40"/>
      <c r="Z572" s="40"/>
      <c r="AA572" s="40"/>
      <c r="AB572" s="40"/>
      <c r="AC572" s="40"/>
      <c r="AD572" s="40"/>
      <c r="AE572" s="40"/>
      <c r="AT572" s="19" t="s">
        <v>153</v>
      </c>
      <c r="AU572" s="19" t="s">
        <v>149</v>
      </c>
    </row>
    <row r="573" s="2" customFormat="1" ht="16.5" customHeight="1">
      <c r="A573" s="40"/>
      <c r="B573" s="41"/>
      <c r="C573" s="206" t="s">
        <v>931</v>
      </c>
      <c r="D573" s="206" t="s">
        <v>143</v>
      </c>
      <c r="E573" s="207" t="s">
        <v>932</v>
      </c>
      <c r="F573" s="208" t="s">
        <v>933</v>
      </c>
      <c r="G573" s="209" t="s">
        <v>146</v>
      </c>
      <c r="H573" s="210">
        <v>71.560000000000002</v>
      </c>
      <c r="I573" s="211"/>
      <c r="J573" s="212">
        <f>ROUND(I573*H573,2)</f>
        <v>0</v>
      </c>
      <c r="K573" s="208" t="s">
        <v>147</v>
      </c>
      <c r="L573" s="46"/>
      <c r="M573" s="213" t="s">
        <v>19</v>
      </c>
      <c r="N573" s="214" t="s">
        <v>42</v>
      </c>
      <c r="O573" s="86"/>
      <c r="P573" s="215">
        <f>O573*H573</f>
        <v>0</v>
      </c>
      <c r="Q573" s="215">
        <v>0</v>
      </c>
      <c r="R573" s="215">
        <f>Q573*H573</f>
        <v>0</v>
      </c>
      <c r="S573" s="215">
        <v>0.0025000000000000001</v>
      </c>
      <c r="T573" s="216">
        <f>S573*H573</f>
        <v>0.1789</v>
      </c>
      <c r="U573" s="40"/>
      <c r="V573" s="40"/>
      <c r="W573" s="40"/>
      <c r="X573" s="40"/>
      <c r="Y573" s="40"/>
      <c r="Z573" s="40"/>
      <c r="AA573" s="40"/>
      <c r="AB573" s="40"/>
      <c r="AC573" s="40"/>
      <c r="AD573" s="40"/>
      <c r="AE573" s="40"/>
      <c r="AR573" s="217" t="s">
        <v>284</v>
      </c>
      <c r="AT573" s="217" t="s">
        <v>143</v>
      </c>
      <c r="AU573" s="217" t="s">
        <v>149</v>
      </c>
      <c r="AY573" s="19" t="s">
        <v>140</v>
      </c>
      <c r="BE573" s="218">
        <f>IF(N573="základní",J573,0)</f>
        <v>0</v>
      </c>
      <c r="BF573" s="218">
        <f>IF(N573="snížená",J573,0)</f>
        <v>0</v>
      </c>
      <c r="BG573" s="218">
        <f>IF(N573="zákl. přenesená",J573,0)</f>
        <v>0</v>
      </c>
      <c r="BH573" s="218">
        <f>IF(N573="sníž. přenesená",J573,0)</f>
        <v>0</v>
      </c>
      <c r="BI573" s="218">
        <f>IF(N573="nulová",J573,0)</f>
        <v>0</v>
      </c>
      <c r="BJ573" s="19" t="s">
        <v>149</v>
      </c>
      <c r="BK573" s="218">
        <f>ROUND(I573*H573,2)</f>
        <v>0</v>
      </c>
      <c r="BL573" s="19" t="s">
        <v>284</v>
      </c>
      <c r="BM573" s="217" t="s">
        <v>1300</v>
      </c>
    </row>
    <row r="574" s="2" customFormat="1">
      <c r="A574" s="40"/>
      <c r="B574" s="41"/>
      <c r="C574" s="42"/>
      <c r="D574" s="219" t="s">
        <v>151</v>
      </c>
      <c r="E574" s="42"/>
      <c r="F574" s="220" t="s">
        <v>935</v>
      </c>
      <c r="G574" s="42"/>
      <c r="H574" s="42"/>
      <c r="I574" s="221"/>
      <c r="J574" s="42"/>
      <c r="K574" s="42"/>
      <c r="L574" s="46"/>
      <c r="M574" s="222"/>
      <c r="N574" s="223"/>
      <c r="O574" s="86"/>
      <c r="P574" s="86"/>
      <c r="Q574" s="86"/>
      <c r="R574" s="86"/>
      <c r="S574" s="86"/>
      <c r="T574" s="87"/>
      <c r="U574" s="40"/>
      <c r="V574" s="40"/>
      <c r="W574" s="40"/>
      <c r="X574" s="40"/>
      <c r="Y574" s="40"/>
      <c r="Z574" s="40"/>
      <c r="AA574" s="40"/>
      <c r="AB574" s="40"/>
      <c r="AC574" s="40"/>
      <c r="AD574" s="40"/>
      <c r="AE574" s="40"/>
      <c r="AT574" s="19" t="s">
        <v>151</v>
      </c>
      <c r="AU574" s="19" t="s">
        <v>149</v>
      </c>
    </row>
    <row r="575" s="2" customFormat="1">
      <c r="A575" s="40"/>
      <c r="B575" s="41"/>
      <c r="C575" s="42"/>
      <c r="D575" s="224" t="s">
        <v>153</v>
      </c>
      <c r="E575" s="42"/>
      <c r="F575" s="225" t="s">
        <v>936</v>
      </c>
      <c r="G575" s="42"/>
      <c r="H575" s="42"/>
      <c r="I575" s="221"/>
      <c r="J575" s="42"/>
      <c r="K575" s="42"/>
      <c r="L575" s="46"/>
      <c r="M575" s="222"/>
      <c r="N575" s="223"/>
      <c r="O575" s="86"/>
      <c r="P575" s="86"/>
      <c r="Q575" s="86"/>
      <c r="R575" s="86"/>
      <c r="S575" s="86"/>
      <c r="T575" s="87"/>
      <c r="U575" s="40"/>
      <c r="V575" s="40"/>
      <c r="W575" s="40"/>
      <c r="X575" s="40"/>
      <c r="Y575" s="40"/>
      <c r="Z575" s="40"/>
      <c r="AA575" s="40"/>
      <c r="AB575" s="40"/>
      <c r="AC575" s="40"/>
      <c r="AD575" s="40"/>
      <c r="AE575" s="40"/>
      <c r="AT575" s="19" t="s">
        <v>153</v>
      </c>
      <c r="AU575" s="19" t="s">
        <v>149</v>
      </c>
    </row>
    <row r="576" s="13" customFormat="1">
      <c r="A576" s="13"/>
      <c r="B576" s="226"/>
      <c r="C576" s="227"/>
      <c r="D576" s="219" t="s">
        <v>155</v>
      </c>
      <c r="E576" s="228" t="s">
        <v>19</v>
      </c>
      <c r="F576" s="229" t="s">
        <v>1296</v>
      </c>
      <c r="G576" s="227"/>
      <c r="H576" s="230">
        <v>9.1300000000000008</v>
      </c>
      <c r="I576" s="231"/>
      <c r="J576" s="227"/>
      <c r="K576" s="227"/>
      <c r="L576" s="232"/>
      <c r="M576" s="233"/>
      <c r="N576" s="234"/>
      <c r="O576" s="234"/>
      <c r="P576" s="234"/>
      <c r="Q576" s="234"/>
      <c r="R576" s="234"/>
      <c r="S576" s="234"/>
      <c r="T576" s="235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36" t="s">
        <v>155</v>
      </c>
      <c r="AU576" s="236" t="s">
        <v>149</v>
      </c>
      <c r="AV576" s="13" t="s">
        <v>149</v>
      </c>
      <c r="AW576" s="13" t="s">
        <v>32</v>
      </c>
      <c r="AX576" s="13" t="s">
        <v>70</v>
      </c>
      <c r="AY576" s="236" t="s">
        <v>140</v>
      </c>
    </row>
    <row r="577" s="13" customFormat="1">
      <c r="A577" s="13"/>
      <c r="B577" s="226"/>
      <c r="C577" s="227"/>
      <c r="D577" s="219" t="s">
        <v>155</v>
      </c>
      <c r="E577" s="228" t="s">
        <v>19</v>
      </c>
      <c r="F577" s="229" t="s">
        <v>1185</v>
      </c>
      <c r="G577" s="227"/>
      <c r="H577" s="230">
        <v>1.3300000000000001</v>
      </c>
      <c r="I577" s="231"/>
      <c r="J577" s="227"/>
      <c r="K577" s="227"/>
      <c r="L577" s="232"/>
      <c r="M577" s="233"/>
      <c r="N577" s="234"/>
      <c r="O577" s="234"/>
      <c r="P577" s="234"/>
      <c r="Q577" s="234"/>
      <c r="R577" s="234"/>
      <c r="S577" s="234"/>
      <c r="T577" s="235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36" t="s">
        <v>155</v>
      </c>
      <c r="AU577" s="236" t="s">
        <v>149</v>
      </c>
      <c r="AV577" s="13" t="s">
        <v>149</v>
      </c>
      <c r="AW577" s="13" t="s">
        <v>32</v>
      </c>
      <c r="AX577" s="13" t="s">
        <v>70</v>
      </c>
      <c r="AY577" s="236" t="s">
        <v>140</v>
      </c>
    </row>
    <row r="578" s="13" customFormat="1">
      <c r="A578" s="13"/>
      <c r="B578" s="226"/>
      <c r="C578" s="227"/>
      <c r="D578" s="219" t="s">
        <v>155</v>
      </c>
      <c r="E578" s="228" t="s">
        <v>19</v>
      </c>
      <c r="F578" s="229" t="s">
        <v>166</v>
      </c>
      <c r="G578" s="227"/>
      <c r="H578" s="230">
        <v>14.51</v>
      </c>
      <c r="I578" s="231"/>
      <c r="J578" s="227"/>
      <c r="K578" s="227"/>
      <c r="L578" s="232"/>
      <c r="M578" s="233"/>
      <c r="N578" s="234"/>
      <c r="O578" s="234"/>
      <c r="P578" s="234"/>
      <c r="Q578" s="234"/>
      <c r="R578" s="234"/>
      <c r="S578" s="234"/>
      <c r="T578" s="235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36" t="s">
        <v>155</v>
      </c>
      <c r="AU578" s="236" t="s">
        <v>149</v>
      </c>
      <c r="AV578" s="13" t="s">
        <v>149</v>
      </c>
      <c r="AW578" s="13" t="s">
        <v>32</v>
      </c>
      <c r="AX578" s="13" t="s">
        <v>70</v>
      </c>
      <c r="AY578" s="236" t="s">
        <v>140</v>
      </c>
    </row>
    <row r="579" s="13" customFormat="1">
      <c r="A579" s="13"/>
      <c r="B579" s="226"/>
      <c r="C579" s="227"/>
      <c r="D579" s="219" t="s">
        <v>155</v>
      </c>
      <c r="E579" s="228" t="s">
        <v>19</v>
      </c>
      <c r="F579" s="229" t="s">
        <v>167</v>
      </c>
      <c r="G579" s="227"/>
      <c r="H579" s="230">
        <v>1.27</v>
      </c>
      <c r="I579" s="231"/>
      <c r="J579" s="227"/>
      <c r="K579" s="227"/>
      <c r="L579" s="232"/>
      <c r="M579" s="233"/>
      <c r="N579" s="234"/>
      <c r="O579" s="234"/>
      <c r="P579" s="234"/>
      <c r="Q579" s="234"/>
      <c r="R579" s="234"/>
      <c r="S579" s="234"/>
      <c r="T579" s="235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36" t="s">
        <v>155</v>
      </c>
      <c r="AU579" s="236" t="s">
        <v>149</v>
      </c>
      <c r="AV579" s="13" t="s">
        <v>149</v>
      </c>
      <c r="AW579" s="13" t="s">
        <v>32</v>
      </c>
      <c r="AX579" s="13" t="s">
        <v>70</v>
      </c>
      <c r="AY579" s="236" t="s">
        <v>140</v>
      </c>
    </row>
    <row r="580" s="13" customFormat="1">
      <c r="A580" s="13"/>
      <c r="B580" s="226"/>
      <c r="C580" s="227"/>
      <c r="D580" s="219" t="s">
        <v>155</v>
      </c>
      <c r="E580" s="228" t="s">
        <v>19</v>
      </c>
      <c r="F580" s="229" t="s">
        <v>168</v>
      </c>
      <c r="G580" s="227"/>
      <c r="H580" s="230">
        <v>21.620000000000001</v>
      </c>
      <c r="I580" s="231"/>
      <c r="J580" s="227"/>
      <c r="K580" s="227"/>
      <c r="L580" s="232"/>
      <c r="M580" s="233"/>
      <c r="N580" s="234"/>
      <c r="O580" s="234"/>
      <c r="P580" s="234"/>
      <c r="Q580" s="234"/>
      <c r="R580" s="234"/>
      <c r="S580" s="234"/>
      <c r="T580" s="235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36" t="s">
        <v>155</v>
      </c>
      <c r="AU580" s="236" t="s">
        <v>149</v>
      </c>
      <c r="AV580" s="13" t="s">
        <v>149</v>
      </c>
      <c r="AW580" s="13" t="s">
        <v>32</v>
      </c>
      <c r="AX580" s="13" t="s">
        <v>70</v>
      </c>
      <c r="AY580" s="236" t="s">
        <v>140</v>
      </c>
    </row>
    <row r="581" s="13" customFormat="1">
      <c r="A581" s="13"/>
      <c r="B581" s="226"/>
      <c r="C581" s="227"/>
      <c r="D581" s="219" t="s">
        <v>155</v>
      </c>
      <c r="E581" s="228" t="s">
        <v>19</v>
      </c>
      <c r="F581" s="229" t="s">
        <v>170</v>
      </c>
      <c r="G581" s="227"/>
      <c r="H581" s="230">
        <v>15.130000000000001</v>
      </c>
      <c r="I581" s="231"/>
      <c r="J581" s="227"/>
      <c r="K581" s="227"/>
      <c r="L581" s="232"/>
      <c r="M581" s="233"/>
      <c r="N581" s="234"/>
      <c r="O581" s="234"/>
      <c r="P581" s="234"/>
      <c r="Q581" s="234"/>
      <c r="R581" s="234"/>
      <c r="S581" s="234"/>
      <c r="T581" s="235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36" t="s">
        <v>155</v>
      </c>
      <c r="AU581" s="236" t="s">
        <v>149</v>
      </c>
      <c r="AV581" s="13" t="s">
        <v>149</v>
      </c>
      <c r="AW581" s="13" t="s">
        <v>32</v>
      </c>
      <c r="AX581" s="13" t="s">
        <v>70</v>
      </c>
      <c r="AY581" s="236" t="s">
        <v>140</v>
      </c>
    </row>
    <row r="582" s="13" customFormat="1">
      <c r="A582" s="13"/>
      <c r="B582" s="226"/>
      <c r="C582" s="227"/>
      <c r="D582" s="219" t="s">
        <v>155</v>
      </c>
      <c r="E582" s="228" t="s">
        <v>19</v>
      </c>
      <c r="F582" s="229" t="s">
        <v>1301</v>
      </c>
      <c r="G582" s="227"/>
      <c r="H582" s="230">
        <v>8.5700000000000003</v>
      </c>
      <c r="I582" s="231"/>
      <c r="J582" s="227"/>
      <c r="K582" s="227"/>
      <c r="L582" s="232"/>
      <c r="M582" s="233"/>
      <c r="N582" s="234"/>
      <c r="O582" s="234"/>
      <c r="P582" s="234"/>
      <c r="Q582" s="234"/>
      <c r="R582" s="234"/>
      <c r="S582" s="234"/>
      <c r="T582" s="235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36" t="s">
        <v>155</v>
      </c>
      <c r="AU582" s="236" t="s">
        <v>149</v>
      </c>
      <c r="AV582" s="13" t="s">
        <v>149</v>
      </c>
      <c r="AW582" s="13" t="s">
        <v>32</v>
      </c>
      <c r="AX582" s="13" t="s">
        <v>70</v>
      </c>
      <c r="AY582" s="236" t="s">
        <v>140</v>
      </c>
    </row>
    <row r="583" s="14" customFormat="1">
      <c r="A583" s="14"/>
      <c r="B583" s="237"/>
      <c r="C583" s="238"/>
      <c r="D583" s="219" t="s">
        <v>155</v>
      </c>
      <c r="E583" s="239" t="s">
        <v>19</v>
      </c>
      <c r="F583" s="240" t="s">
        <v>172</v>
      </c>
      <c r="G583" s="238"/>
      <c r="H583" s="241">
        <v>71.560000000000002</v>
      </c>
      <c r="I583" s="242"/>
      <c r="J583" s="238"/>
      <c r="K583" s="238"/>
      <c r="L583" s="243"/>
      <c r="M583" s="244"/>
      <c r="N583" s="245"/>
      <c r="O583" s="245"/>
      <c r="P583" s="245"/>
      <c r="Q583" s="245"/>
      <c r="R583" s="245"/>
      <c r="S583" s="245"/>
      <c r="T583" s="246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47" t="s">
        <v>155</v>
      </c>
      <c r="AU583" s="247" t="s">
        <v>149</v>
      </c>
      <c r="AV583" s="14" t="s">
        <v>148</v>
      </c>
      <c r="AW583" s="14" t="s">
        <v>32</v>
      </c>
      <c r="AX583" s="14" t="s">
        <v>78</v>
      </c>
      <c r="AY583" s="247" t="s">
        <v>140</v>
      </c>
    </row>
    <row r="584" s="2" customFormat="1" ht="16.5" customHeight="1">
      <c r="A584" s="40"/>
      <c r="B584" s="41"/>
      <c r="C584" s="206" t="s">
        <v>938</v>
      </c>
      <c r="D584" s="206" t="s">
        <v>143</v>
      </c>
      <c r="E584" s="207" t="s">
        <v>939</v>
      </c>
      <c r="F584" s="208" t="s">
        <v>940</v>
      </c>
      <c r="G584" s="209" t="s">
        <v>146</v>
      </c>
      <c r="H584" s="210">
        <v>70.230000000000004</v>
      </c>
      <c r="I584" s="211"/>
      <c r="J584" s="212">
        <f>ROUND(I584*H584,2)</f>
        <v>0</v>
      </c>
      <c r="K584" s="208" t="s">
        <v>147</v>
      </c>
      <c r="L584" s="46"/>
      <c r="M584" s="213" t="s">
        <v>19</v>
      </c>
      <c r="N584" s="214" t="s">
        <v>42</v>
      </c>
      <c r="O584" s="86"/>
      <c r="P584" s="215">
        <f>O584*H584</f>
        <v>0</v>
      </c>
      <c r="Q584" s="215">
        <v>0.00029999999999999997</v>
      </c>
      <c r="R584" s="215">
        <f>Q584*H584</f>
        <v>0.021069000000000001</v>
      </c>
      <c r="S584" s="215">
        <v>0</v>
      </c>
      <c r="T584" s="216">
        <f>S584*H584</f>
        <v>0</v>
      </c>
      <c r="U584" s="40"/>
      <c r="V584" s="40"/>
      <c r="W584" s="40"/>
      <c r="X584" s="40"/>
      <c r="Y584" s="40"/>
      <c r="Z584" s="40"/>
      <c r="AA584" s="40"/>
      <c r="AB584" s="40"/>
      <c r="AC584" s="40"/>
      <c r="AD584" s="40"/>
      <c r="AE584" s="40"/>
      <c r="AR584" s="217" t="s">
        <v>284</v>
      </c>
      <c r="AT584" s="217" t="s">
        <v>143</v>
      </c>
      <c r="AU584" s="217" t="s">
        <v>149</v>
      </c>
      <c r="AY584" s="19" t="s">
        <v>140</v>
      </c>
      <c r="BE584" s="218">
        <f>IF(N584="základní",J584,0)</f>
        <v>0</v>
      </c>
      <c r="BF584" s="218">
        <f>IF(N584="snížená",J584,0)</f>
        <v>0</v>
      </c>
      <c r="BG584" s="218">
        <f>IF(N584="zákl. přenesená",J584,0)</f>
        <v>0</v>
      </c>
      <c r="BH584" s="218">
        <f>IF(N584="sníž. přenesená",J584,0)</f>
        <v>0</v>
      </c>
      <c r="BI584" s="218">
        <f>IF(N584="nulová",J584,0)</f>
        <v>0</v>
      </c>
      <c r="BJ584" s="19" t="s">
        <v>149</v>
      </c>
      <c r="BK584" s="218">
        <f>ROUND(I584*H584,2)</f>
        <v>0</v>
      </c>
      <c r="BL584" s="19" t="s">
        <v>284</v>
      </c>
      <c r="BM584" s="217" t="s">
        <v>1302</v>
      </c>
    </row>
    <row r="585" s="2" customFormat="1">
      <c r="A585" s="40"/>
      <c r="B585" s="41"/>
      <c r="C585" s="42"/>
      <c r="D585" s="219" t="s">
        <v>151</v>
      </c>
      <c r="E585" s="42"/>
      <c r="F585" s="220" t="s">
        <v>942</v>
      </c>
      <c r="G585" s="42"/>
      <c r="H585" s="42"/>
      <c r="I585" s="221"/>
      <c r="J585" s="42"/>
      <c r="K585" s="42"/>
      <c r="L585" s="46"/>
      <c r="M585" s="222"/>
      <c r="N585" s="223"/>
      <c r="O585" s="86"/>
      <c r="P585" s="86"/>
      <c r="Q585" s="86"/>
      <c r="R585" s="86"/>
      <c r="S585" s="86"/>
      <c r="T585" s="87"/>
      <c r="U585" s="40"/>
      <c r="V585" s="40"/>
      <c r="W585" s="40"/>
      <c r="X585" s="40"/>
      <c r="Y585" s="40"/>
      <c r="Z585" s="40"/>
      <c r="AA585" s="40"/>
      <c r="AB585" s="40"/>
      <c r="AC585" s="40"/>
      <c r="AD585" s="40"/>
      <c r="AE585" s="40"/>
      <c r="AT585" s="19" t="s">
        <v>151</v>
      </c>
      <c r="AU585" s="19" t="s">
        <v>149</v>
      </c>
    </row>
    <row r="586" s="2" customFormat="1">
      <c r="A586" s="40"/>
      <c r="B586" s="41"/>
      <c r="C586" s="42"/>
      <c r="D586" s="224" t="s">
        <v>153</v>
      </c>
      <c r="E586" s="42"/>
      <c r="F586" s="225" t="s">
        <v>943</v>
      </c>
      <c r="G586" s="42"/>
      <c r="H586" s="42"/>
      <c r="I586" s="221"/>
      <c r="J586" s="42"/>
      <c r="K586" s="42"/>
      <c r="L586" s="46"/>
      <c r="M586" s="222"/>
      <c r="N586" s="223"/>
      <c r="O586" s="86"/>
      <c r="P586" s="86"/>
      <c r="Q586" s="86"/>
      <c r="R586" s="86"/>
      <c r="S586" s="86"/>
      <c r="T586" s="87"/>
      <c r="U586" s="40"/>
      <c r="V586" s="40"/>
      <c r="W586" s="40"/>
      <c r="X586" s="40"/>
      <c r="Y586" s="40"/>
      <c r="Z586" s="40"/>
      <c r="AA586" s="40"/>
      <c r="AB586" s="40"/>
      <c r="AC586" s="40"/>
      <c r="AD586" s="40"/>
      <c r="AE586" s="40"/>
      <c r="AT586" s="19" t="s">
        <v>153</v>
      </c>
      <c r="AU586" s="19" t="s">
        <v>149</v>
      </c>
    </row>
    <row r="587" s="2" customFormat="1" ht="24.15" customHeight="1">
      <c r="A587" s="40"/>
      <c r="B587" s="41"/>
      <c r="C587" s="248" t="s">
        <v>944</v>
      </c>
      <c r="D587" s="248" t="s">
        <v>215</v>
      </c>
      <c r="E587" s="249" t="s">
        <v>945</v>
      </c>
      <c r="F587" s="250" t="s">
        <v>946</v>
      </c>
      <c r="G587" s="251" t="s">
        <v>146</v>
      </c>
      <c r="H587" s="252">
        <v>77.253</v>
      </c>
      <c r="I587" s="253"/>
      <c r="J587" s="254">
        <f>ROUND(I587*H587,2)</f>
        <v>0</v>
      </c>
      <c r="K587" s="250" t="s">
        <v>147</v>
      </c>
      <c r="L587" s="255"/>
      <c r="M587" s="256" t="s">
        <v>19</v>
      </c>
      <c r="N587" s="257" t="s">
        <v>42</v>
      </c>
      <c r="O587" s="86"/>
      <c r="P587" s="215">
        <f>O587*H587</f>
        <v>0</v>
      </c>
      <c r="Q587" s="215">
        <v>0.0042900000000000004</v>
      </c>
      <c r="R587" s="215">
        <f>Q587*H587</f>
        <v>0.33141537000000004</v>
      </c>
      <c r="S587" s="215">
        <v>0</v>
      </c>
      <c r="T587" s="216">
        <f>S587*H587</f>
        <v>0</v>
      </c>
      <c r="U587" s="40"/>
      <c r="V587" s="40"/>
      <c r="W587" s="40"/>
      <c r="X587" s="40"/>
      <c r="Y587" s="40"/>
      <c r="Z587" s="40"/>
      <c r="AA587" s="40"/>
      <c r="AB587" s="40"/>
      <c r="AC587" s="40"/>
      <c r="AD587" s="40"/>
      <c r="AE587" s="40"/>
      <c r="AR587" s="217" t="s">
        <v>354</v>
      </c>
      <c r="AT587" s="217" t="s">
        <v>215</v>
      </c>
      <c r="AU587" s="217" t="s">
        <v>149</v>
      </c>
      <c r="AY587" s="19" t="s">
        <v>140</v>
      </c>
      <c r="BE587" s="218">
        <f>IF(N587="základní",J587,0)</f>
        <v>0</v>
      </c>
      <c r="BF587" s="218">
        <f>IF(N587="snížená",J587,0)</f>
        <v>0</v>
      </c>
      <c r="BG587" s="218">
        <f>IF(N587="zákl. přenesená",J587,0)</f>
        <v>0</v>
      </c>
      <c r="BH587" s="218">
        <f>IF(N587="sníž. přenesená",J587,0)</f>
        <v>0</v>
      </c>
      <c r="BI587" s="218">
        <f>IF(N587="nulová",J587,0)</f>
        <v>0</v>
      </c>
      <c r="BJ587" s="19" t="s">
        <v>149</v>
      </c>
      <c r="BK587" s="218">
        <f>ROUND(I587*H587,2)</f>
        <v>0</v>
      </c>
      <c r="BL587" s="19" t="s">
        <v>284</v>
      </c>
      <c r="BM587" s="217" t="s">
        <v>1303</v>
      </c>
    </row>
    <row r="588" s="2" customFormat="1">
      <c r="A588" s="40"/>
      <c r="B588" s="41"/>
      <c r="C588" s="42"/>
      <c r="D588" s="219" t="s">
        <v>151</v>
      </c>
      <c r="E588" s="42"/>
      <c r="F588" s="220" t="s">
        <v>946</v>
      </c>
      <c r="G588" s="42"/>
      <c r="H588" s="42"/>
      <c r="I588" s="221"/>
      <c r="J588" s="42"/>
      <c r="K588" s="42"/>
      <c r="L588" s="46"/>
      <c r="M588" s="222"/>
      <c r="N588" s="223"/>
      <c r="O588" s="86"/>
      <c r="P588" s="86"/>
      <c r="Q588" s="86"/>
      <c r="R588" s="86"/>
      <c r="S588" s="86"/>
      <c r="T588" s="87"/>
      <c r="U588" s="40"/>
      <c r="V588" s="40"/>
      <c r="W588" s="40"/>
      <c r="X588" s="40"/>
      <c r="Y588" s="40"/>
      <c r="Z588" s="40"/>
      <c r="AA588" s="40"/>
      <c r="AB588" s="40"/>
      <c r="AC588" s="40"/>
      <c r="AD588" s="40"/>
      <c r="AE588" s="40"/>
      <c r="AT588" s="19" t="s">
        <v>151</v>
      </c>
      <c r="AU588" s="19" t="s">
        <v>149</v>
      </c>
    </row>
    <row r="589" s="13" customFormat="1">
      <c r="A589" s="13"/>
      <c r="B589" s="226"/>
      <c r="C589" s="227"/>
      <c r="D589" s="219" t="s">
        <v>155</v>
      </c>
      <c r="E589" s="227"/>
      <c r="F589" s="229" t="s">
        <v>948</v>
      </c>
      <c r="G589" s="227"/>
      <c r="H589" s="230">
        <v>77.253</v>
      </c>
      <c r="I589" s="231"/>
      <c r="J589" s="227"/>
      <c r="K589" s="227"/>
      <c r="L589" s="232"/>
      <c r="M589" s="233"/>
      <c r="N589" s="234"/>
      <c r="O589" s="234"/>
      <c r="P589" s="234"/>
      <c r="Q589" s="234"/>
      <c r="R589" s="234"/>
      <c r="S589" s="234"/>
      <c r="T589" s="235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36" t="s">
        <v>155</v>
      </c>
      <c r="AU589" s="236" t="s">
        <v>149</v>
      </c>
      <c r="AV589" s="13" t="s">
        <v>149</v>
      </c>
      <c r="AW589" s="13" t="s">
        <v>4</v>
      </c>
      <c r="AX589" s="13" t="s">
        <v>78</v>
      </c>
      <c r="AY589" s="236" t="s">
        <v>140</v>
      </c>
    </row>
    <row r="590" s="2" customFormat="1" ht="16.5" customHeight="1">
      <c r="A590" s="40"/>
      <c r="B590" s="41"/>
      <c r="C590" s="206" t="s">
        <v>949</v>
      </c>
      <c r="D590" s="206" t="s">
        <v>143</v>
      </c>
      <c r="E590" s="207" t="s">
        <v>950</v>
      </c>
      <c r="F590" s="208" t="s">
        <v>951</v>
      </c>
      <c r="G590" s="209" t="s">
        <v>209</v>
      </c>
      <c r="H590" s="210">
        <v>82.099999999999994</v>
      </c>
      <c r="I590" s="211"/>
      <c r="J590" s="212">
        <f>ROUND(I590*H590,2)</f>
        <v>0</v>
      </c>
      <c r="K590" s="208" t="s">
        <v>147</v>
      </c>
      <c r="L590" s="46"/>
      <c r="M590" s="213" t="s">
        <v>19</v>
      </c>
      <c r="N590" s="214" t="s">
        <v>42</v>
      </c>
      <c r="O590" s="86"/>
      <c r="P590" s="215">
        <f>O590*H590</f>
        <v>0</v>
      </c>
      <c r="Q590" s="215">
        <v>0</v>
      </c>
      <c r="R590" s="215">
        <f>Q590*H590</f>
        <v>0</v>
      </c>
      <c r="S590" s="215">
        <v>0.00029999999999999997</v>
      </c>
      <c r="T590" s="216">
        <f>S590*H590</f>
        <v>0.024629999999999996</v>
      </c>
      <c r="U590" s="40"/>
      <c r="V590" s="40"/>
      <c r="W590" s="40"/>
      <c r="X590" s="40"/>
      <c r="Y590" s="40"/>
      <c r="Z590" s="40"/>
      <c r="AA590" s="40"/>
      <c r="AB590" s="40"/>
      <c r="AC590" s="40"/>
      <c r="AD590" s="40"/>
      <c r="AE590" s="40"/>
      <c r="AR590" s="217" t="s">
        <v>284</v>
      </c>
      <c r="AT590" s="217" t="s">
        <v>143</v>
      </c>
      <c r="AU590" s="217" t="s">
        <v>149</v>
      </c>
      <c r="AY590" s="19" t="s">
        <v>140</v>
      </c>
      <c r="BE590" s="218">
        <f>IF(N590="základní",J590,0)</f>
        <v>0</v>
      </c>
      <c r="BF590" s="218">
        <f>IF(N590="snížená",J590,0)</f>
        <v>0</v>
      </c>
      <c r="BG590" s="218">
        <f>IF(N590="zákl. přenesená",J590,0)</f>
        <v>0</v>
      </c>
      <c r="BH590" s="218">
        <f>IF(N590="sníž. přenesená",J590,0)</f>
        <v>0</v>
      </c>
      <c r="BI590" s="218">
        <f>IF(N590="nulová",J590,0)</f>
        <v>0</v>
      </c>
      <c r="BJ590" s="19" t="s">
        <v>149</v>
      </c>
      <c r="BK590" s="218">
        <f>ROUND(I590*H590,2)</f>
        <v>0</v>
      </c>
      <c r="BL590" s="19" t="s">
        <v>284</v>
      </c>
      <c r="BM590" s="217" t="s">
        <v>1304</v>
      </c>
    </row>
    <row r="591" s="2" customFormat="1">
      <c r="A591" s="40"/>
      <c r="B591" s="41"/>
      <c r="C591" s="42"/>
      <c r="D591" s="219" t="s">
        <v>151</v>
      </c>
      <c r="E591" s="42"/>
      <c r="F591" s="220" t="s">
        <v>953</v>
      </c>
      <c r="G591" s="42"/>
      <c r="H591" s="42"/>
      <c r="I591" s="221"/>
      <c r="J591" s="42"/>
      <c r="K591" s="42"/>
      <c r="L591" s="46"/>
      <c r="M591" s="222"/>
      <c r="N591" s="223"/>
      <c r="O591" s="86"/>
      <c r="P591" s="86"/>
      <c r="Q591" s="86"/>
      <c r="R591" s="86"/>
      <c r="S591" s="86"/>
      <c r="T591" s="87"/>
      <c r="U591" s="40"/>
      <c r="V591" s="40"/>
      <c r="W591" s="40"/>
      <c r="X591" s="40"/>
      <c r="Y591" s="40"/>
      <c r="Z591" s="40"/>
      <c r="AA591" s="40"/>
      <c r="AB591" s="40"/>
      <c r="AC591" s="40"/>
      <c r="AD591" s="40"/>
      <c r="AE591" s="40"/>
      <c r="AT591" s="19" t="s">
        <v>151</v>
      </c>
      <c r="AU591" s="19" t="s">
        <v>149</v>
      </c>
    </row>
    <row r="592" s="2" customFormat="1">
      <c r="A592" s="40"/>
      <c r="B592" s="41"/>
      <c r="C592" s="42"/>
      <c r="D592" s="224" t="s">
        <v>153</v>
      </c>
      <c r="E592" s="42"/>
      <c r="F592" s="225" t="s">
        <v>954</v>
      </c>
      <c r="G592" s="42"/>
      <c r="H592" s="42"/>
      <c r="I592" s="221"/>
      <c r="J592" s="42"/>
      <c r="K592" s="42"/>
      <c r="L592" s="46"/>
      <c r="M592" s="222"/>
      <c r="N592" s="223"/>
      <c r="O592" s="86"/>
      <c r="P592" s="86"/>
      <c r="Q592" s="86"/>
      <c r="R592" s="86"/>
      <c r="S592" s="86"/>
      <c r="T592" s="87"/>
      <c r="U592" s="40"/>
      <c r="V592" s="40"/>
      <c r="W592" s="40"/>
      <c r="X592" s="40"/>
      <c r="Y592" s="40"/>
      <c r="Z592" s="40"/>
      <c r="AA592" s="40"/>
      <c r="AB592" s="40"/>
      <c r="AC592" s="40"/>
      <c r="AD592" s="40"/>
      <c r="AE592" s="40"/>
      <c r="AT592" s="19" t="s">
        <v>153</v>
      </c>
      <c r="AU592" s="19" t="s">
        <v>149</v>
      </c>
    </row>
    <row r="593" s="13" customFormat="1">
      <c r="A593" s="13"/>
      <c r="B593" s="226"/>
      <c r="C593" s="227"/>
      <c r="D593" s="219" t="s">
        <v>155</v>
      </c>
      <c r="E593" s="228" t="s">
        <v>19</v>
      </c>
      <c r="F593" s="229" t="s">
        <v>1305</v>
      </c>
      <c r="G593" s="227"/>
      <c r="H593" s="230">
        <v>14.1</v>
      </c>
      <c r="I593" s="231"/>
      <c r="J593" s="227"/>
      <c r="K593" s="227"/>
      <c r="L593" s="232"/>
      <c r="M593" s="233"/>
      <c r="N593" s="234"/>
      <c r="O593" s="234"/>
      <c r="P593" s="234"/>
      <c r="Q593" s="234"/>
      <c r="R593" s="234"/>
      <c r="S593" s="234"/>
      <c r="T593" s="235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36" t="s">
        <v>155</v>
      </c>
      <c r="AU593" s="236" t="s">
        <v>149</v>
      </c>
      <c r="AV593" s="13" t="s">
        <v>149</v>
      </c>
      <c r="AW593" s="13" t="s">
        <v>32</v>
      </c>
      <c r="AX593" s="13" t="s">
        <v>70</v>
      </c>
      <c r="AY593" s="236" t="s">
        <v>140</v>
      </c>
    </row>
    <row r="594" s="13" customFormat="1">
      <c r="A594" s="13"/>
      <c r="B594" s="226"/>
      <c r="C594" s="227"/>
      <c r="D594" s="219" t="s">
        <v>155</v>
      </c>
      <c r="E594" s="228" t="s">
        <v>19</v>
      </c>
      <c r="F594" s="229" t="s">
        <v>1306</v>
      </c>
      <c r="G594" s="227"/>
      <c r="H594" s="230">
        <v>4.75</v>
      </c>
      <c r="I594" s="231"/>
      <c r="J594" s="227"/>
      <c r="K594" s="227"/>
      <c r="L594" s="232"/>
      <c r="M594" s="233"/>
      <c r="N594" s="234"/>
      <c r="O594" s="234"/>
      <c r="P594" s="234"/>
      <c r="Q594" s="234"/>
      <c r="R594" s="234"/>
      <c r="S594" s="234"/>
      <c r="T594" s="235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36" t="s">
        <v>155</v>
      </c>
      <c r="AU594" s="236" t="s">
        <v>149</v>
      </c>
      <c r="AV594" s="13" t="s">
        <v>149</v>
      </c>
      <c r="AW594" s="13" t="s">
        <v>32</v>
      </c>
      <c r="AX594" s="13" t="s">
        <v>70</v>
      </c>
      <c r="AY594" s="236" t="s">
        <v>140</v>
      </c>
    </row>
    <row r="595" s="13" customFormat="1">
      <c r="A595" s="13"/>
      <c r="B595" s="226"/>
      <c r="C595" s="227"/>
      <c r="D595" s="219" t="s">
        <v>155</v>
      </c>
      <c r="E595" s="228" t="s">
        <v>19</v>
      </c>
      <c r="F595" s="229" t="s">
        <v>1307</v>
      </c>
      <c r="G595" s="227"/>
      <c r="H595" s="230">
        <v>16.25</v>
      </c>
      <c r="I595" s="231"/>
      <c r="J595" s="227"/>
      <c r="K595" s="227"/>
      <c r="L595" s="232"/>
      <c r="M595" s="233"/>
      <c r="N595" s="234"/>
      <c r="O595" s="234"/>
      <c r="P595" s="234"/>
      <c r="Q595" s="234"/>
      <c r="R595" s="234"/>
      <c r="S595" s="234"/>
      <c r="T595" s="235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36" t="s">
        <v>155</v>
      </c>
      <c r="AU595" s="236" t="s">
        <v>149</v>
      </c>
      <c r="AV595" s="13" t="s">
        <v>149</v>
      </c>
      <c r="AW595" s="13" t="s">
        <v>32</v>
      </c>
      <c r="AX595" s="13" t="s">
        <v>70</v>
      </c>
      <c r="AY595" s="236" t="s">
        <v>140</v>
      </c>
    </row>
    <row r="596" s="13" customFormat="1">
      <c r="A596" s="13"/>
      <c r="B596" s="226"/>
      <c r="C596" s="227"/>
      <c r="D596" s="219" t="s">
        <v>155</v>
      </c>
      <c r="E596" s="228" t="s">
        <v>19</v>
      </c>
      <c r="F596" s="229" t="s">
        <v>1308</v>
      </c>
      <c r="G596" s="227"/>
      <c r="H596" s="230">
        <v>19</v>
      </c>
      <c r="I596" s="231"/>
      <c r="J596" s="227"/>
      <c r="K596" s="227"/>
      <c r="L596" s="232"/>
      <c r="M596" s="233"/>
      <c r="N596" s="234"/>
      <c r="O596" s="234"/>
      <c r="P596" s="234"/>
      <c r="Q596" s="234"/>
      <c r="R596" s="234"/>
      <c r="S596" s="234"/>
      <c r="T596" s="235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36" t="s">
        <v>155</v>
      </c>
      <c r="AU596" s="236" t="s">
        <v>149</v>
      </c>
      <c r="AV596" s="13" t="s">
        <v>149</v>
      </c>
      <c r="AW596" s="13" t="s">
        <v>32</v>
      </c>
      <c r="AX596" s="13" t="s">
        <v>70</v>
      </c>
      <c r="AY596" s="236" t="s">
        <v>140</v>
      </c>
    </row>
    <row r="597" s="13" customFormat="1">
      <c r="A597" s="13"/>
      <c r="B597" s="226"/>
      <c r="C597" s="227"/>
      <c r="D597" s="219" t="s">
        <v>155</v>
      </c>
      <c r="E597" s="228" t="s">
        <v>19</v>
      </c>
      <c r="F597" s="229" t="s">
        <v>1309</v>
      </c>
      <c r="G597" s="227"/>
      <c r="H597" s="230">
        <v>15.6</v>
      </c>
      <c r="I597" s="231"/>
      <c r="J597" s="227"/>
      <c r="K597" s="227"/>
      <c r="L597" s="232"/>
      <c r="M597" s="233"/>
      <c r="N597" s="234"/>
      <c r="O597" s="234"/>
      <c r="P597" s="234"/>
      <c r="Q597" s="234"/>
      <c r="R597" s="234"/>
      <c r="S597" s="234"/>
      <c r="T597" s="235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36" t="s">
        <v>155</v>
      </c>
      <c r="AU597" s="236" t="s">
        <v>149</v>
      </c>
      <c r="AV597" s="13" t="s">
        <v>149</v>
      </c>
      <c r="AW597" s="13" t="s">
        <v>32</v>
      </c>
      <c r="AX597" s="13" t="s">
        <v>70</v>
      </c>
      <c r="AY597" s="236" t="s">
        <v>140</v>
      </c>
    </row>
    <row r="598" s="13" customFormat="1">
      <c r="A598" s="13"/>
      <c r="B598" s="226"/>
      <c r="C598" s="227"/>
      <c r="D598" s="219" t="s">
        <v>155</v>
      </c>
      <c r="E598" s="228" t="s">
        <v>19</v>
      </c>
      <c r="F598" s="229" t="s">
        <v>1310</v>
      </c>
      <c r="G598" s="227"/>
      <c r="H598" s="230">
        <v>12.4</v>
      </c>
      <c r="I598" s="231"/>
      <c r="J598" s="227"/>
      <c r="K598" s="227"/>
      <c r="L598" s="232"/>
      <c r="M598" s="233"/>
      <c r="N598" s="234"/>
      <c r="O598" s="234"/>
      <c r="P598" s="234"/>
      <c r="Q598" s="234"/>
      <c r="R598" s="234"/>
      <c r="S598" s="234"/>
      <c r="T598" s="235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36" t="s">
        <v>155</v>
      </c>
      <c r="AU598" s="236" t="s">
        <v>149</v>
      </c>
      <c r="AV598" s="13" t="s">
        <v>149</v>
      </c>
      <c r="AW598" s="13" t="s">
        <v>32</v>
      </c>
      <c r="AX598" s="13" t="s">
        <v>70</v>
      </c>
      <c r="AY598" s="236" t="s">
        <v>140</v>
      </c>
    </row>
    <row r="599" s="14" customFormat="1">
      <c r="A599" s="14"/>
      <c r="B599" s="237"/>
      <c r="C599" s="238"/>
      <c r="D599" s="219" t="s">
        <v>155</v>
      </c>
      <c r="E599" s="239" t="s">
        <v>19</v>
      </c>
      <c r="F599" s="240" t="s">
        <v>172</v>
      </c>
      <c r="G599" s="238"/>
      <c r="H599" s="241">
        <v>82.100000000000009</v>
      </c>
      <c r="I599" s="242"/>
      <c r="J599" s="238"/>
      <c r="K599" s="238"/>
      <c r="L599" s="243"/>
      <c r="M599" s="244"/>
      <c r="N599" s="245"/>
      <c r="O599" s="245"/>
      <c r="P599" s="245"/>
      <c r="Q599" s="245"/>
      <c r="R599" s="245"/>
      <c r="S599" s="245"/>
      <c r="T599" s="246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47" t="s">
        <v>155</v>
      </c>
      <c r="AU599" s="247" t="s">
        <v>149</v>
      </c>
      <c r="AV599" s="14" t="s">
        <v>148</v>
      </c>
      <c r="AW599" s="14" t="s">
        <v>32</v>
      </c>
      <c r="AX599" s="14" t="s">
        <v>78</v>
      </c>
      <c r="AY599" s="247" t="s">
        <v>140</v>
      </c>
    </row>
    <row r="600" s="2" customFormat="1" ht="16.5" customHeight="1">
      <c r="A600" s="40"/>
      <c r="B600" s="41"/>
      <c r="C600" s="206" t="s">
        <v>961</v>
      </c>
      <c r="D600" s="206" t="s">
        <v>143</v>
      </c>
      <c r="E600" s="207" t="s">
        <v>962</v>
      </c>
      <c r="F600" s="208" t="s">
        <v>963</v>
      </c>
      <c r="G600" s="209" t="s">
        <v>209</v>
      </c>
      <c r="H600" s="210">
        <v>88.409999999999997</v>
      </c>
      <c r="I600" s="211"/>
      <c r="J600" s="212">
        <f>ROUND(I600*H600,2)</f>
        <v>0</v>
      </c>
      <c r="K600" s="208" t="s">
        <v>147</v>
      </c>
      <c r="L600" s="46"/>
      <c r="M600" s="213" t="s">
        <v>19</v>
      </c>
      <c r="N600" s="214" t="s">
        <v>42</v>
      </c>
      <c r="O600" s="86"/>
      <c r="P600" s="215">
        <f>O600*H600</f>
        <v>0</v>
      </c>
      <c r="Q600" s="215">
        <v>1.0000000000000001E-05</v>
      </c>
      <c r="R600" s="215">
        <f>Q600*H600</f>
        <v>0.00088410000000000008</v>
      </c>
      <c r="S600" s="215">
        <v>0</v>
      </c>
      <c r="T600" s="216">
        <f>S600*H600</f>
        <v>0</v>
      </c>
      <c r="U600" s="40"/>
      <c r="V600" s="40"/>
      <c r="W600" s="40"/>
      <c r="X600" s="40"/>
      <c r="Y600" s="40"/>
      <c r="Z600" s="40"/>
      <c r="AA600" s="40"/>
      <c r="AB600" s="40"/>
      <c r="AC600" s="40"/>
      <c r="AD600" s="40"/>
      <c r="AE600" s="40"/>
      <c r="AR600" s="217" t="s">
        <v>284</v>
      </c>
      <c r="AT600" s="217" t="s">
        <v>143</v>
      </c>
      <c r="AU600" s="217" t="s">
        <v>149</v>
      </c>
      <c r="AY600" s="19" t="s">
        <v>140</v>
      </c>
      <c r="BE600" s="218">
        <f>IF(N600="základní",J600,0)</f>
        <v>0</v>
      </c>
      <c r="BF600" s="218">
        <f>IF(N600="snížená",J600,0)</f>
        <v>0</v>
      </c>
      <c r="BG600" s="218">
        <f>IF(N600="zákl. přenesená",J600,0)</f>
        <v>0</v>
      </c>
      <c r="BH600" s="218">
        <f>IF(N600="sníž. přenesená",J600,0)</f>
        <v>0</v>
      </c>
      <c r="BI600" s="218">
        <f>IF(N600="nulová",J600,0)</f>
        <v>0</v>
      </c>
      <c r="BJ600" s="19" t="s">
        <v>149</v>
      </c>
      <c r="BK600" s="218">
        <f>ROUND(I600*H600,2)</f>
        <v>0</v>
      </c>
      <c r="BL600" s="19" t="s">
        <v>284</v>
      </c>
      <c r="BM600" s="217" t="s">
        <v>1311</v>
      </c>
    </row>
    <row r="601" s="2" customFormat="1">
      <c r="A601" s="40"/>
      <c r="B601" s="41"/>
      <c r="C601" s="42"/>
      <c r="D601" s="219" t="s">
        <v>151</v>
      </c>
      <c r="E601" s="42"/>
      <c r="F601" s="220" t="s">
        <v>965</v>
      </c>
      <c r="G601" s="42"/>
      <c r="H601" s="42"/>
      <c r="I601" s="221"/>
      <c r="J601" s="42"/>
      <c r="K601" s="42"/>
      <c r="L601" s="46"/>
      <c r="M601" s="222"/>
      <c r="N601" s="223"/>
      <c r="O601" s="86"/>
      <c r="P601" s="86"/>
      <c r="Q601" s="86"/>
      <c r="R601" s="86"/>
      <c r="S601" s="86"/>
      <c r="T601" s="87"/>
      <c r="U601" s="40"/>
      <c r="V601" s="40"/>
      <c r="W601" s="40"/>
      <c r="X601" s="40"/>
      <c r="Y601" s="40"/>
      <c r="Z601" s="40"/>
      <c r="AA601" s="40"/>
      <c r="AB601" s="40"/>
      <c r="AC601" s="40"/>
      <c r="AD601" s="40"/>
      <c r="AE601" s="40"/>
      <c r="AT601" s="19" t="s">
        <v>151</v>
      </c>
      <c r="AU601" s="19" t="s">
        <v>149</v>
      </c>
    </row>
    <row r="602" s="2" customFormat="1">
      <c r="A602" s="40"/>
      <c r="B602" s="41"/>
      <c r="C602" s="42"/>
      <c r="D602" s="224" t="s">
        <v>153</v>
      </c>
      <c r="E602" s="42"/>
      <c r="F602" s="225" t="s">
        <v>966</v>
      </c>
      <c r="G602" s="42"/>
      <c r="H602" s="42"/>
      <c r="I602" s="221"/>
      <c r="J602" s="42"/>
      <c r="K602" s="42"/>
      <c r="L602" s="46"/>
      <c r="M602" s="222"/>
      <c r="N602" s="223"/>
      <c r="O602" s="86"/>
      <c r="P602" s="86"/>
      <c r="Q602" s="86"/>
      <c r="R602" s="86"/>
      <c r="S602" s="86"/>
      <c r="T602" s="87"/>
      <c r="U602" s="40"/>
      <c r="V602" s="40"/>
      <c r="W602" s="40"/>
      <c r="X602" s="40"/>
      <c r="Y602" s="40"/>
      <c r="Z602" s="40"/>
      <c r="AA602" s="40"/>
      <c r="AB602" s="40"/>
      <c r="AC602" s="40"/>
      <c r="AD602" s="40"/>
      <c r="AE602" s="40"/>
      <c r="AT602" s="19" t="s">
        <v>153</v>
      </c>
      <c r="AU602" s="19" t="s">
        <v>149</v>
      </c>
    </row>
    <row r="603" s="13" customFormat="1">
      <c r="A603" s="13"/>
      <c r="B603" s="226"/>
      <c r="C603" s="227"/>
      <c r="D603" s="219" t="s">
        <v>155</v>
      </c>
      <c r="E603" s="228" t="s">
        <v>19</v>
      </c>
      <c r="F603" s="229" t="s">
        <v>1312</v>
      </c>
      <c r="G603" s="227"/>
      <c r="H603" s="230">
        <v>10.300000000000001</v>
      </c>
      <c r="I603" s="231"/>
      <c r="J603" s="227"/>
      <c r="K603" s="227"/>
      <c r="L603" s="232"/>
      <c r="M603" s="233"/>
      <c r="N603" s="234"/>
      <c r="O603" s="234"/>
      <c r="P603" s="234"/>
      <c r="Q603" s="234"/>
      <c r="R603" s="234"/>
      <c r="S603" s="234"/>
      <c r="T603" s="235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36" t="s">
        <v>155</v>
      </c>
      <c r="AU603" s="236" t="s">
        <v>149</v>
      </c>
      <c r="AV603" s="13" t="s">
        <v>149</v>
      </c>
      <c r="AW603" s="13" t="s">
        <v>32</v>
      </c>
      <c r="AX603" s="13" t="s">
        <v>70</v>
      </c>
      <c r="AY603" s="236" t="s">
        <v>140</v>
      </c>
    </row>
    <row r="604" s="13" customFormat="1">
      <c r="A604" s="13"/>
      <c r="B604" s="226"/>
      <c r="C604" s="227"/>
      <c r="D604" s="219" t="s">
        <v>155</v>
      </c>
      <c r="E604" s="228" t="s">
        <v>19</v>
      </c>
      <c r="F604" s="229" t="s">
        <v>1313</v>
      </c>
      <c r="G604" s="227"/>
      <c r="H604" s="230">
        <v>14.85</v>
      </c>
      <c r="I604" s="231"/>
      <c r="J604" s="227"/>
      <c r="K604" s="227"/>
      <c r="L604" s="232"/>
      <c r="M604" s="233"/>
      <c r="N604" s="234"/>
      <c r="O604" s="234"/>
      <c r="P604" s="234"/>
      <c r="Q604" s="234"/>
      <c r="R604" s="234"/>
      <c r="S604" s="234"/>
      <c r="T604" s="235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36" t="s">
        <v>155</v>
      </c>
      <c r="AU604" s="236" t="s">
        <v>149</v>
      </c>
      <c r="AV604" s="13" t="s">
        <v>149</v>
      </c>
      <c r="AW604" s="13" t="s">
        <v>32</v>
      </c>
      <c r="AX604" s="13" t="s">
        <v>70</v>
      </c>
      <c r="AY604" s="236" t="s">
        <v>140</v>
      </c>
    </row>
    <row r="605" s="13" customFormat="1">
      <c r="A605" s="13"/>
      <c r="B605" s="226"/>
      <c r="C605" s="227"/>
      <c r="D605" s="219" t="s">
        <v>155</v>
      </c>
      <c r="E605" s="228" t="s">
        <v>19</v>
      </c>
      <c r="F605" s="229" t="s">
        <v>1314</v>
      </c>
      <c r="G605" s="227"/>
      <c r="H605" s="230">
        <v>3.9199999999999999</v>
      </c>
      <c r="I605" s="231"/>
      <c r="J605" s="227"/>
      <c r="K605" s="227"/>
      <c r="L605" s="232"/>
      <c r="M605" s="233"/>
      <c r="N605" s="234"/>
      <c r="O605" s="234"/>
      <c r="P605" s="234"/>
      <c r="Q605" s="234"/>
      <c r="R605" s="234"/>
      <c r="S605" s="234"/>
      <c r="T605" s="235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36" t="s">
        <v>155</v>
      </c>
      <c r="AU605" s="236" t="s">
        <v>149</v>
      </c>
      <c r="AV605" s="13" t="s">
        <v>149</v>
      </c>
      <c r="AW605" s="13" t="s">
        <v>32</v>
      </c>
      <c r="AX605" s="13" t="s">
        <v>70</v>
      </c>
      <c r="AY605" s="236" t="s">
        <v>140</v>
      </c>
    </row>
    <row r="606" s="13" customFormat="1">
      <c r="A606" s="13"/>
      <c r="B606" s="226"/>
      <c r="C606" s="227"/>
      <c r="D606" s="219" t="s">
        <v>155</v>
      </c>
      <c r="E606" s="228" t="s">
        <v>19</v>
      </c>
      <c r="F606" s="229" t="s">
        <v>1315</v>
      </c>
      <c r="G606" s="227"/>
      <c r="H606" s="230">
        <v>18.199999999999999</v>
      </c>
      <c r="I606" s="231"/>
      <c r="J606" s="227"/>
      <c r="K606" s="227"/>
      <c r="L606" s="232"/>
      <c r="M606" s="233"/>
      <c r="N606" s="234"/>
      <c r="O606" s="234"/>
      <c r="P606" s="234"/>
      <c r="Q606" s="234"/>
      <c r="R606" s="234"/>
      <c r="S606" s="234"/>
      <c r="T606" s="235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36" t="s">
        <v>155</v>
      </c>
      <c r="AU606" s="236" t="s">
        <v>149</v>
      </c>
      <c r="AV606" s="13" t="s">
        <v>149</v>
      </c>
      <c r="AW606" s="13" t="s">
        <v>32</v>
      </c>
      <c r="AX606" s="13" t="s">
        <v>70</v>
      </c>
      <c r="AY606" s="236" t="s">
        <v>140</v>
      </c>
    </row>
    <row r="607" s="13" customFormat="1">
      <c r="A607" s="13"/>
      <c r="B607" s="226"/>
      <c r="C607" s="227"/>
      <c r="D607" s="219" t="s">
        <v>155</v>
      </c>
      <c r="E607" s="228" t="s">
        <v>19</v>
      </c>
      <c r="F607" s="229" t="s">
        <v>1316</v>
      </c>
      <c r="G607" s="227"/>
      <c r="H607" s="230">
        <v>29.539999999999999</v>
      </c>
      <c r="I607" s="231"/>
      <c r="J607" s="227"/>
      <c r="K607" s="227"/>
      <c r="L607" s="232"/>
      <c r="M607" s="233"/>
      <c r="N607" s="234"/>
      <c r="O607" s="234"/>
      <c r="P607" s="234"/>
      <c r="Q607" s="234"/>
      <c r="R607" s="234"/>
      <c r="S607" s="234"/>
      <c r="T607" s="235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36" t="s">
        <v>155</v>
      </c>
      <c r="AU607" s="236" t="s">
        <v>149</v>
      </c>
      <c r="AV607" s="13" t="s">
        <v>149</v>
      </c>
      <c r="AW607" s="13" t="s">
        <v>32</v>
      </c>
      <c r="AX607" s="13" t="s">
        <v>70</v>
      </c>
      <c r="AY607" s="236" t="s">
        <v>140</v>
      </c>
    </row>
    <row r="608" s="13" customFormat="1">
      <c r="A608" s="13"/>
      <c r="B608" s="226"/>
      <c r="C608" s="227"/>
      <c r="D608" s="219" t="s">
        <v>155</v>
      </c>
      <c r="E608" s="228" t="s">
        <v>19</v>
      </c>
      <c r="F608" s="229" t="s">
        <v>1317</v>
      </c>
      <c r="G608" s="227"/>
      <c r="H608" s="230">
        <v>11.6</v>
      </c>
      <c r="I608" s="231"/>
      <c r="J608" s="227"/>
      <c r="K608" s="227"/>
      <c r="L608" s="232"/>
      <c r="M608" s="233"/>
      <c r="N608" s="234"/>
      <c r="O608" s="234"/>
      <c r="P608" s="234"/>
      <c r="Q608" s="234"/>
      <c r="R608" s="234"/>
      <c r="S608" s="234"/>
      <c r="T608" s="235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36" t="s">
        <v>155</v>
      </c>
      <c r="AU608" s="236" t="s">
        <v>149</v>
      </c>
      <c r="AV608" s="13" t="s">
        <v>149</v>
      </c>
      <c r="AW608" s="13" t="s">
        <v>32</v>
      </c>
      <c r="AX608" s="13" t="s">
        <v>70</v>
      </c>
      <c r="AY608" s="236" t="s">
        <v>140</v>
      </c>
    </row>
    <row r="609" s="14" customFormat="1">
      <c r="A609" s="14"/>
      <c r="B609" s="237"/>
      <c r="C609" s="238"/>
      <c r="D609" s="219" t="s">
        <v>155</v>
      </c>
      <c r="E609" s="239" t="s">
        <v>19</v>
      </c>
      <c r="F609" s="240" t="s">
        <v>172</v>
      </c>
      <c r="G609" s="238"/>
      <c r="H609" s="241">
        <v>88.409999999999997</v>
      </c>
      <c r="I609" s="242"/>
      <c r="J609" s="238"/>
      <c r="K609" s="238"/>
      <c r="L609" s="243"/>
      <c r="M609" s="244"/>
      <c r="N609" s="245"/>
      <c r="O609" s="245"/>
      <c r="P609" s="245"/>
      <c r="Q609" s="245"/>
      <c r="R609" s="245"/>
      <c r="S609" s="245"/>
      <c r="T609" s="246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47" t="s">
        <v>155</v>
      </c>
      <c r="AU609" s="247" t="s">
        <v>149</v>
      </c>
      <c r="AV609" s="14" t="s">
        <v>148</v>
      </c>
      <c r="AW609" s="14" t="s">
        <v>32</v>
      </c>
      <c r="AX609" s="14" t="s">
        <v>78</v>
      </c>
      <c r="AY609" s="247" t="s">
        <v>140</v>
      </c>
    </row>
    <row r="610" s="2" customFormat="1" ht="16.5" customHeight="1">
      <c r="A610" s="40"/>
      <c r="B610" s="41"/>
      <c r="C610" s="248" t="s">
        <v>973</v>
      </c>
      <c r="D610" s="248" t="s">
        <v>215</v>
      </c>
      <c r="E610" s="249" t="s">
        <v>974</v>
      </c>
      <c r="F610" s="250" t="s">
        <v>975</v>
      </c>
      <c r="G610" s="251" t="s">
        <v>209</v>
      </c>
      <c r="H610" s="252">
        <v>90.177999999999997</v>
      </c>
      <c r="I610" s="253"/>
      <c r="J610" s="254">
        <f>ROUND(I610*H610,2)</f>
        <v>0</v>
      </c>
      <c r="K610" s="250" t="s">
        <v>147</v>
      </c>
      <c r="L610" s="255"/>
      <c r="M610" s="256" t="s">
        <v>19</v>
      </c>
      <c r="N610" s="257" t="s">
        <v>42</v>
      </c>
      <c r="O610" s="86"/>
      <c r="P610" s="215">
        <f>O610*H610</f>
        <v>0</v>
      </c>
      <c r="Q610" s="215">
        <v>0.00035</v>
      </c>
      <c r="R610" s="215">
        <f>Q610*H610</f>
        <v>0.031562300000000001</v>
      </c>
      <c r="S610" s="215">
        <v>0</v>
      </c>
      <c r="T610" s="216">
        <f>S610*H610</f>
        <v>0</v>
      </c>
      <c r="U610" s="40"/>
      <c r="V610" s="40"/>
      <c r="W610" s="40"/>
      <c r="X610" s="40"/>
      <c r="Y610" s="40"/>
      <c r="Z610" s="40"/>
      <c r="AA610" s="40"/>
      <c r="AB610" s="40"/>
      <c r="AC610" s="40"/>
      <c r="AD610" s="40"/>
      <c r="AE610" s="40"/>
      <c r="AR610" s="217" t="s">
        <v>354</v>
      </c>
      <c r="AT610" s="217" t="s">
        <v>215</v>
      </c>
      <c r="AU610" s="217" t="s">
        <v>149</v>
      </c>
      <c r="AY610" s="19" t="s">
        <v>140</v>
      </c>
      <c r="BE610" s="218">
        <f>IF(N610="základní",J610,0)</f>
        <v>0</v>
      </c>
      <c r="BF610" s="218">
        <f>IF(N610="snížená",J610,0)</f>
        <v>0</v>
      </c>
      <c r="BG610" s="218">
        <f>IF(N610="zákl. přenesená",J610,0)</f>
        <v>0</v>
      </c>
      <c r="BH610" s="218">
        <f>IF(N610="sníž. přenesená",J610,0)</f>
        <v>0</v>
      </c>
      <c r="BI610" s="218">
        <f>IF(N610="nulová",J610,0)</f>
        <v>0</v>
      </c>
      <c r="BJ610" s="19" t="s">
        <v>149</v>
      </c>
      <c r="BK610" s="218">
        <f>ROUND(I610*H610,2)</f>
        <v>0</v>
      </c>
      <c r="BL610" s="19" t="s">
        <v>284</v>
      </c>
      <c r="BM610" s="217" t="s">
        <v>1318</v>
      </c>
    </row>
    <row r="611" s="2" customFormat="1">
      <c r="A611" s="40"/>
      <c r="B611" s="41"/>
      <c r="C611" s="42"/>
      <c r="D611" s="219" t="s">
        <v>151</v>
      </c>
      <c r="E611" s="42"/>
      <c r="F611" s="220" t="s">
        <v>975</v>
      </c>
      <c r="G611" s="42"/>
      <c r="H611" s="42"/>
      <c r="I611" s="221"/>
      <c r="J611" s="42"/>
      <c r="K611" s="42"/>
      <c r="L611" s="46"/>
      <c r="M611" s="222"/>
      <c r="N611" s="223"/>
      <c r="O611" s="86"/>
      <c r="P611" s="86"/>
      <c r="Q611" s="86"/>
      <c r="R611" s="86"/>
      <c r="S611" s="86"/>
      <c r="T611" s="87"/>
      <c r="U611" s="40"/>
      <c r="V611" s="40"/>
      <c r="W611" s="40"/>
      <c r="X611" s="40"/>
      <c r="Y611" s="40"/>
      <c r="Z611" s="40"/>
      <c r="AA611" s="40"/>
      <c r="AB611" s="40"/>
      <c r="AC611" s="40"/>
      <c r="AD611" s="40"/>
      <c r="AE611" s="40"/>
      <c r="AT611" s="19" t="s">
        <v>151</v>
      </c>
      <c r="AU611" s="19" t="s">
        <v>149</v>
      </c>
    </row>
    <row r="612" s="13" customFormat="1">
      <c r="A612" s="13"/>
      <c r="B612" s="226"/>
      <c r="C612" s="227"/>
      <c r="D612" s="219" t="s">
        <v>155</v>
      </c>
      <c r="E612" s="227"/>
      <c r="F612" s="229" t="s">
        <v>977</v>
      </c>
      <c r="G612" s="227"/>
      <c r="H612" s="230">
        <v>90.177999999999997</v>
      </c>
      <c r="I612" s="231"/>
      <c r="J612" s="227"/>
      <c r="K612" s="227"/>
      <c r="L612" s="232"/>
      <c r="M612" s="233"/>
      <c r="N612" s="234"/>
      <c r="O612" s="234"/>
      <c r="P612" s="234"/>
      <c r="Q612" s="234"/>
      <c r="R612" s="234"/>
      <c r="S612" s="234"/>
      <c r="T612" s="235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36" t="s">
        <v>155</v>
      </c>
      <c r="AU612" s="236" t="s">
        <v>149</v>
      </c>
      <c r="AV612" s="13" t="s">
        <v>149</v>
      </c>
      <c r="AW612" s="13" t="s">
        <v>4</v>
      </c>
      <c r="AX612" s="13" t="s">
        <v>78</v>
      </c>
      <c r="AY612" s="236" t="s">
        <v>140</v>
      </c>
    </row>
    <row r="613" s="2" customFormat="1" ht="16.5" customHeight="1">
      <c r="A613" s="40"/>
      <c r="B613" s="41"/>
      <c r="C613" s="206" t="s">
        <v>978</v>
      </c>
      <c r="D613" s="206" t="s">
        <v>143</v>
      </c>
      <c r="E613" s="207" t="s">
        <v>979</v>
      </c>
      <c r="F613" s="208" t="s">
        <v>980</v>
      </c>
      <c r="G613" s="209" t="s">
        <v>146</v>
      </c>
      <c r="H613" s="210">
        <v>70.230000000000004</v>
      </c>
      <c r="I613" s="211"/>
      <c r="J613" s="212">
        <f>ROUND(I613*H613,2)</f>
        <v>0</v>
      </c>
      <c r="K613" s="208" t="s">
        <v>147</v>
      </c>
      <c r="L613" s="46"/>
      <c r="M613" s="213" t="s">
        <v>19</v>
      </c>
      <c r="N613" s="214" t="s">
        <v>42</v>
      </c>
      <c r="O613" s="86"/>
      <c r="P613" s="215">
        <f>O613*H613</f>
        <v>0</v>
      </c>
      <c r="Q613" s="215">
        <v>3.0000000000000001E-05</v>
      </c>
      <c r="R613" s="215">
        <f>Q613*H613</f>
        <v>0.0021069000000000001</v>
      </c>
      <c r="S613" s="215">
        <v>0</v>
      </c>
      <c r="T613" s="216">
        <f>S613*H613</f>
        <v>0</v>
      </c>
      <c r="U613" s="40"/>
      <c r="V613" s="40"/>
      <c r="W613" s="40"/>
      <c r="X613" s="40"/>
      <c r="Y613" s="40"/>
      <c r="Z613" s="40"/>
      <c r="AA613" s="40"/>
      <c r="AB613" s="40"/>
      <c r="AC613" s="40"/>
      <c r="AD613" s="40"/>
      <c r="AE613" s="40"/>
      <c r="AR613" s="217" t="s">
        <v>284</v>
      </c>
      <c r="AT613" s="217" t="s">
        <v>143</v>
      </c>
      <c r="AU613" s="217" t="s">
        <v>149</v>
      </c>
      <c r="AY613" s="19" t="s">
        <v>140</v>
      </c>
      <c r="BE613" s="218">
        <f>IF(N613="základní",J613,0)</f>
        <v>0</v>
      </c>
      <c r="BF613" s="218">
        <f>IF(N613="snížená",J613,0)</f>
        <v>0</v>
      </c>
      <c r="BG613" s="218">
        <f>IF(N613="zákl. přenesená",J613,0)</f>
        <v>0</v>
      </c>
      <c r="BH613" s="218">
        <f>IF(N613="sníž. přenesená",J613,0)</f>
        <v>0</v>
      </c>
      <c r="BI613" s="218">
        <f>IF(N613="nulová",J613,0)</f>
        <v>0</v>
      </c>
      <c r="BJ613" s="19" t="s">
        <v>149</v>
      </c>
      <c r="BK613" s="218">
        <f>ROUND(I613*H613,2)</f>
        <v>0</v>
      </c>
      <c r="BL613" s="19" t="s">
        <v>284</v>
      </c>
      <c r="BM613" s="217" t="s">
        <v>1319</v>
      </c>
    </row>
    <row r="614" s="2" customFormat="1">
      <c r="A614" s="40"/>
      <c r="B614" s="41"/>
      <c r="C614" s="42"/>
      <c r="D614" s="219" t="s">
        <v>151</v>
      </c>
      <c r="E614" s="42"/>
      <c r="F614" s="220" t="s">
        <v>982</v>
      </c>
      <c r="G614" s="42"/>
      <c r="H614" s="42"/>
      <c r="I614" s="221"/>
      <c r="J614" s="42"/>
      <c r="K614" s="42"/>
      <c r="L614" s="46"/>
      <c r="M614" s="222"/>
      <c r="N614" s="223"/>
      <c r="O614" s="86"/>
      <c r="P614" s="86"/>
      <c r="Q614" s="86"/>
      <c r="R614" s="86"/>
      <c r="S614" s="86"/>
      <c r="T614" s="87"/>
      <c r="U614" s="40"/>
      <c r="V614" s="40"/>
      <c r="W614" s="40"/>
      <c r="X614" s="40"/>
      <c r="Y614" s="40"/>
      <c r="Z614" s="40"/>
      <c r="AA614" s="40"/>
      <c r="AB614" s="40"/>
      <c r="AC614" s="40"/>
      <c r="AD614" s="40"/>
      <c r="AE614" s="40"/>
      <c r="AT614" s="19" t="s">
        <v>151</v>
      </c>
      <c r="AU614" s="19" t="s">
        <v>149</v>
      </c>
    </row>
    <row r="615" s="2" customFormat="1">
      <c r="A615" s="40"/>
      <c r="B615" s="41"/>
      <c r="C615" s="42"/>
      <c r="D615" s="224" t="s">
        <v>153</v>
      </c>
      <c r="E615" s="42"/>
      <c r="F615" s="225" t="s">
        <v>983</v>
      </c>
      <c r="G615" s="42"/>
      <c r="H615" s="42"/>
      <c r="I615" s="221"/>
      <c r="J615" s="42"/>
      <c r="K615" s="42"/>
      <c r="L615" s="46"/>
      <c r="M615" s="222"/>
      <c r="N615" s="223"/>
      <c r="O615" s="86"/>
      <c r="P615" s="86"/>
      <c r="Q615" s="86"/>
      <c r="R615" s="86"/>
      <c r="S615" s="86"/>
      <c r="T615" s="87"/>
      <c r="U615" s="40"/>
      <c r="V615" s="40"/>
      <c r="W615" s="40"/>
      <c r="X615" s="40"/>
      <c r="Y615" s="40"/>
      <c r="Z615" s="40"/>
      <c r="AA615" s="40"/>
      <c r="AB615" s="40"/>
      <c r="AC615" s="40"/>
      <c r="AD615" s="40"/>
      <c r="AE615" s="40"/>
      <c r="AT615" s="19" t="s">
        <v>153</v>
      </c>
      <c r="AU615" s="19" t="s">
        <v>149</v>
      </c>
    </row>
    <row r="616" s="2" customFormat="1" ht="16.5" customHeight="1">
      <c r="A616" s="40"/>
      <c r="B616" s="41"/>
      <c r="C616" s="206" t="s">
        <v>984</v>
      </c>
      <c r="D616" s="206" t="s">
        <v>143</v>
      </c>
      <c r="E616" s="207" t="s">
        <v>985</v>
      </c>
      <c r="F616" s="208" t="s">
        <v>986</v>
      </c>
      <c r="G616" s="209" t="s">
        <v>308</v>
      </c>
      <c r="H616" s="210">
        <v>1.232</v>
      </c>
      <c r="I616" s="211"/>
      <c r="J616" s="212">
        <f>ROUND(I616*H616,2)</f>
        <v>0</v>
      </c>
      <c r="K616" s="208" t="s">
        <v>147</v>
      </c>
      <c r="L616" s="46"/>
      <c r="M616" s="213" t="s">
        <v>19</v>
      </c>
      <c r="N616" s="214" t="s">
        <v>42</v>
      </c>
      <c r="O616" s="86"/>
      <c r="P616" s="215">
        <f>O616*H616</f>
        <v>0</v>
      </c>
      <c r="Q616" s="215">
        <v>0</v>
      </c>
      <c r="R616" s="215">
        <f>Q616*H616</f>
        <v>0</v>
      </c>
      <c r="S616" s="215">
        <v>0</v>
      </c>
      <c r="T616" s="216">
        <f>S616*H616</f>
        <v>0</v>
      </c>
      <c r="U616" s="40"/>
      <c r="V616" s="40"/>
      <c r="W616" s="40"/>
      <c r="X616" s="40"/>
      <c r="Y616" s="40"/>
      <c r="Z616" s="40"/>
      <c r="AA616" s="40"/>
      <c r="AB616" s="40"/>
      <c r="AC616" s="40"/>
      <c r="AD616" s="40"/>
      <c r="AE616" s="40"/>
      <c r="AR616" s="217" t="s">
        <v>284</v>
      </c>
      <c r="AT616" s="217" t="s">
        <v>143</v>
      </c>
      <c r="AU616" s="217" t="s">
        <v>149</v>
      </c>
      <c r="AY616" s="19" t="s">
        <v>140</v>
      </c>
      <c r="BE616" s="218">
        <f>IF(N616="základní",J616,0)</f>
        <v>0</v>
      </c>
      <c r="BF616" s="218">
        <f>IF(N616="snížená",J616,0)</f>
        <v>0</v>
      </c>
      <c r="BG616" s="218">
        <f>IF(N616="zákl. přenesená",J616,0)</f>
        <v>0</v>
      </c>
      <c r="BH616" s="218">
        <f>IF(N616="sníž. přenesená",J616,0)</f>
        <v>0</v>
      </c>
      <c r="BI616" s="218">
        <f>IF(N616="nulová",J616,0)</f>
        <v>0</v>
      </c>
      <c r="BJ616" s="19" t="s">
        <v>149</v>
      </c>
      <c r="BK616" s="218">
        <f>ROUND(I616*H616,2)</f>
        <v>0</v>
      </c>
      <c r="BL616" s="19" t="s">
        <v>284</v>
      </c>
      <c r="BM616" s="217" t="s">
        <v>1320</v>
      </c>
    </row>
    <row r="617" s="2" customFormat="1">
      <c r="A617" s="40"/>
      <c r="B617" s="41"/>
      <c r="C617" s="42"/>
      <c r="D617" s="219" t="s">
        <v>151</v>
      </c>
      <c r="E617" s="42"/>
      <c r="F617" s="220" t="s">
        <v>988</v>
      </c>
      <c r="G617" s="42"/>
      <c r="H617" s="42"/>
      <c r="I617" s="221"/>
      <c r="J617" s="42"/>
      <c r="K617" s="42"/>
      <c r="L617" s="46"/>
      <c r="M617" s="222"/>
      <c r="N617" s="223"/>
      <c r="O617" s="86"/>
      <c r="P617" s="86"/>
      <c r="Q617" s="86"/>
      <c r="R617" s="86"/>
      <c r="S617" s="86"/>
      <c r="T617" s="87"/>
      <c r="U617" s="40"/>
      <c r="V617" s="40"/>
      <c r="W617" s="40"/>
      <c r="X617" s="40"/>
      <c r="Y617" s="40"/>
      <c r="Z617" s="40"/>
      <c r="AA617" s="40"/>
      <c r="AB617" s="40"/>
      <c r="AC617" s="40"/>
      <c r="AD617" s="40"/>
      <c r="AE617" s="40"/>
      <c r="AT617" s="19" t="s">
        <v>151</v>
      </c>
      <c r="AU617" s="19" t="s">
        <v>149</v>
      </c>
    </row>
    <row r="618" s="2" customFormat="1">
      <c r="A618" s="40"/>
      <c r="B618" s="41"/>
      <c r="C618" s="42"/>
      <c r="D618" s="224" t="s">
        <v>153</v>
      </c>
      <c r="E618" s="42"/>
      <c r="F618" s="225" t="s">
        <v>989</v>
      </c>
      <c r="G618" s="42"/>
      <c r="H618" s="42"/>
      <c r="I618" s="221"/>
      <c r="J618" s="42"/>
      <c r="K618" s="42"/>
      <c r="L618" s="46"/>
      <c r="M618" s="222"/>
      <c r="N618" s="223"/>
      <c r="O618" s="86"/>
      <c r="P618" s="86"/>
      <c r="Q618" s="86"/>
      <c r="R618" s="86"/>
      <c r="S618" s="86"/>
      <c r="T618" s="87"/>
      <c r="U618" s="40"/>
      <c r="V618" s="40"/>
      <c r="W618" s="40"/>
      <c r="X618" s="40"/>
      <c r="Y618" s="40"/>
      <c r="Z618" s="40"/>
      <c r="AA618" s="40"/>
      <c r="AB618" s="40"/>
      <c r="AC618" s="40"/>
      <c r="AD618" s="40"/>
      <c r="AE618" s="40"/>
      <c r="AT618" s="19" t="s">
        <v>153</v>
      </c>
      <c r="AU618" s="19" t="s">
        <v>149</v>
      </c>
    </row>
    <row r="619" s="12" customFormat="1" ht="22.8" customHeight="1">
      <c r="A619" s="12"/>
      <c r="B619" s="190"/>
      <c r="C619" s="191"/>
      <c r="D619" s="192" t="s">
        <v>69</v>
      </c>
      <c r="E619" s="204" t="s">
        <v>990</v>
      </c>
      <c r="F619" s="204" t="s">
        <v>991</v>
      </c>
      <c r="G619" s="191"/>
      <c r="H619" s="191"/>
      <c r="I619" s="194"/>
      <c r="J619" s="205">
        <f>BK619</f>
        <v>0</v>
      </c>
      <c r="K619" s="191"/>
      <c r="L619" s="196"/>
      <c r="M619" s="197"/>
      <c r="N619" s="198"/>
      <c r="O619" s="198"/>
      <c r="P619" s="199">
        <f>SUM(P620:P680)</f>
        <v>0</v>
      </c>
      <c r="Q619" s="198"/>
      <c r="R619" s="199">
        <f>SUM(R620:R680)</f>
        <v>0.93587741999999996</v>
      </c>
      <c r="S619" s="198"/>
      <c r="T619" s="200">
        <f>SUM(T620:T680)</f>
        <v>0.85421599999999998</v>
      </c>
      <c r="U619" s="12"/>
      <c r="V619" s="12"/>
      <c r="W619" s="12"/>
      <c r="X619" s="12"/>
      <c r="Y619" s="12"/>
      <c r="Z619" s="12"/>
      <c r="AA619" s="12"/>
      <c r="AB619" s="12"/>
      <c r="AC619" s="12"/>
      <c r="AD619" s="12"/>
      <c r="AE619" s="12"/>
      <c r="AR619" s="201" t="s">
        <v>149</v>
      </c>
      <c r="AT619" s="202" t="s">
        <v>69</v>
      </c>
      <c r="AU619" s="202" t="s">
        <v>78</v>
      </c>
      <c r="AY619" s="201" t="s">
        <v>140</v>
      </c>
      <c r="BK619" s="203">
        <f>SUM(BK620:BK680)</f>
        <v>0</v>
      </c>
    </row>
    <row r="620" s="2" customFormat="1" ht="16.5" customHeight="1">
      <c r="A620" s="40"/>
      <c r="B620" s="41"/>
      <c r="C620" s="206" t="s">
        <v>992</v>
      </c>
      <c r="D620" s="206" t="s">
        <v>143</v>
      </c>
      <c r="E620" s="207" t="s">
        <v>993</v>
      </c>
      <c r="F620" s="208" t="s">
        <v>994</v>
      </c>
      <c r="G620" s="209" t="s">
        <v>146</v>
      </c>
      <c r="H620" s="210">
        <v>32.009999999999998</v>
      </c>
      <c r="I620" s="211"/>
      <c r="J620" s="212">
        <f>ROUND(I620*H620,2)</f>
        <v>0</v>
      </c>
      <c r="K620" s="208" t="s">
        <v>147</v>
      </c>
      <c r="L620" s="46"/>
      <c r="M620" s="213" t="s">
        <v>19</v>
      </c>
      <c r="N620" s="214" t="s">
        <v>42</v>
      </c>
      <c r="O620" s="86"/>
      <c r="P620" s="215">
        <f>O620*H620</f>
        <v>0</v>
      </c>
      <c r="Q620" s="215">
        <v>0</v>
      </c>
      <c r="R620" s="215">
        <f>Q620*H620</f>
        <v>0</v>
      </c>
      <c r="S620" s="215">
        <v>0</v>
      </c>
      <c r="T620" s="216">
        <f>S620*H620</f>
        <v>0</v>
      </c>
      <c r="U620" s="40"/>
      <c r="V620" s="40"/>
      <c r="W620" s="40"/>
      <c r="X620" s="40"/>
      <c r="Y620" s="40"/>
      <c r="Z620" s="40"/>
      <c r="AA620" s="40"/>
      <c r="AB620" s="40"/>
      <c r="AC620" s="40"/>
      <c r="AD620" s="40"/>
      <c r="AE620" s="40"/>
      <c r="AR620" s="217" t="s">
        <v>284</v>
      </c>
      <c r="AT620" s="217" t="s">
        <v>143</v>
      </c>
      <c r="AU620" s="217" t="s">
        <v>149</v>
      </c>
      <c r="AY620" s="19" t="s">
        <v>140</v>
      </c>
      <c r="BE620" s="218">
        <f>IF(N620="základní",J620,0)</f>
        <v>0</v>
      </c>
      <c r="BF620" s="218">
        <f>IF(N620="snížená",J620,0)</f>
        <v>0</v>
      </c>
      <c r="BG620" s="218">
        <f>IF(N620="zákl. přenesená",J620,0)</f>
        <v>0</v>
      </c>
      <c r="BH620" s="218">
        <f>IF(N620="sníž. přenesená",J620,0)</f>
        <v>0</v>
      </c>
      <c r="BI620" s="218">
        <f>IF(N620="nulová",J620,0)</f>
        <v>0</v>
      </c>
      <c r="BJ620" s="19" t="s">
        <v>149</v>
      </c>
      <c r="BK620" s="218">
        <f>ROUND(I620*H620,2)</f>
        <v>0</v>
      </c>
      <c r="BL620" s="19" t="s">
        <v>284</v>
      </c>
      <c r="BM620" s="217" t="s">
        <v>1321</v>
      </c>
    </row>
    <row r="621" s="2" customFormat="1">
      <c r="A621" s="40"/>
      <c r="B621" s="41"/>
      <c r="C621" s="42"/>
      <c r="D621" s="219" t="s">
        <v>151</v>
      </c>
      <c r="E621" s="42"/>
      <c r="F621" s="220" t="s">
        <v>996</v>
      </c>
      <c r="G621" s="42"/>
      <c r="H621" s="42"/>
      <c r="I621" s="221"/>
      <c r="J621" s="42"/>
      <c r="K621" s="42"/>
      <c r="L621" s="46"/>
      <c r="M621" s="222"/>
      <c r="N621" s="223"/>
      <c r="O621" s="86"/>
      <c r="P621" s="86"/>
      <c r="Q621" s="86"/>
      <c r="R621" s="86"/>
      <c r="S621" s="86"/>
      <c r="T621" s="87"/>
      <c r="U621" s="40"/>
      <c r="V621" s="40"/>
      <c r="W621" s="40"/>
      <c r="X621" s="40"/>
      <c r="Y621" s="40"/>
      <c r="Z621" s="40"/>
      <c r="AA621" s="40"/>
      <c r="AB621" s="40"/>
      <c r="AC621" s="40"/>
      <c r="AD621" s="40"/>
      <c r="AE621" s="40"/>
      <c r="AT621" s="19" t="s">
        <v>151</v>
      </c>
      <c r="AU621" s="19" t="s">
        <v>149</v>
      </c>
    </row>
    <row r="622" s="2" customFormat="1">
      <c r="A622" s="40"/>
      <c r="B622" s="41"/>
      <c r="C622" s="42"/>
      <c r="D622" s="224" t="s">
        <v>153</v>
      </c>
      <c r="E622" s="42"/>
      <c r="F622" s="225" t="s">
        <v>997</v>
      </c>
      <c r="G622" s="42"/>
      <c r="H622" s="42"/>
      <c r="I622" s="221"/>
      <c r="J622" s="42"/>
      <c r="K622" s="42"/>
      <c r="L622" s="46"/>
      <c r="M622" s="222"/>
      <c r="N622" s="223"/>
      <c r="O622" s="86"/>
      <c r="P622" s="86"/>
      <c r="Q622" s="86"/>
      <c r="R622" s="86"/>
      <c r="S622" s="86"/>
      <c r="T622" s="87"/>
      <c r="U622" s="40"/>
      <c r="V622" s="40"/>
      <c r="W622" s="40"/>
      <c r="X622" s="40"/>
      <c r="Y622" s="40"/>
      <c r="Z622" s="40"/>
      <c r="AA622" s="40"/>
      <c r="AB622" s="40"/>
      <c r="AC622" s="40"/>
      <c r="AD622" s="40"/>
      <c r="AE622" s="40"/>
      <c r="AT622" s="19" t="s">
        <v>153</v>
      </c>
      <c r="AU622" s="19" t="s">
        <v>149</v>
      </c>
    </row>
    <row r="623" s="13" customFormat="1">
      <c r="A623" s="13"/>
      <c r="B623" s="226"/>
      <c r="C623" s="227"/>
      <c r="D623" s="219" t="s">
        <v>155</v>
      </c>
      <c r="E623" s="228" t="s">
        <v>19</v>
      </c>
      <c r="F623" s="229" t="s">
        <v>1322</v>
      </c>
      <c r="G623" s="227"/>
      <c r="H623" s="230">
        <v>8.5500000000000007</v>
      </c>
      <c r="I623" s="231"/>
      <c r="J623" s="227"/>
      <c r="K623" s="227"/>
      <c r="L623" s="232"/>
      <c r="M623" s="233"/>
      <c r="N623" s="234"/>
      <c r="O623" s="234"/>
      <c r="P623" s="234"/>
      <c r="Q623" s="234"/>
      <c r="R623" s="234"/>
      <c r="S623" s="234"/>
      <c r="T623" s="235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36" t="s">
        <v>155</v>
      </c>
      <c r="AU623" s="236" t="s">
        <v>149</v>
      </c>
      <c r="AV623" s="13" t="s">
        <v>149</v>
      </c>
      <c r="AW623" s="13" t="s">
        <v>32</v>
      </c>
      <c r="AX623" s="13" t="s">
        <v>70</v>
      </c>
      <c r="AY623" s="236" t="s">
        <v>140</v>
      </c>
    </row>
    <row r="624" s="13" customFormat="1">
      <c r="A624" s="13"/>
      <c r="B624" s="226"/>
      <c r="C624" s="227"/>
      <c r="D624" s="219" t="s">
        <v>155</v>
      </c>
      <c r="E624" s="228" t="s">
        <v>19</v>
      </c>
      <c r="F624" s="229" t="s">
        <v>1323</v>
      </c>
      <c r="G624" s="227"/>
      <c r="H624" s="230">
        <v>10.140000000000001</v>
      </c>
      <c r="I624" s="231"/>
      <c r="J624" s="227"/>
      <c r="K624" s="227"/>
      <c r="L624" s="232"/>
      <c r="M624" s="233"/>
      <c r="N624" s="234"/>
      <c r="O624" s="234"/>
      <c r="P624" s="234"/>
      <c r="Q624" s="234"/>
      <c r="R624" s="234"/>
      <c r="S624" s="234"/>
      <c r="T624" s="235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36" t="s">
        <v>155</v>
      </c>
      <c r="AU624" s="236" t="s">
        <v>149</v>
      </c>
      <c r="AV624" s="13" t="s">
        <v>149</v>
      </c>
      <c r="AW624" s="13" t="s">
        <v>32</v>
      </c>
      <c r="AX624" s="13" t="s">
        <v>70</v>
      </c>
      <c r="AY624" s="236" t="s">
        <v>140</v>
      </c>
    </row>
    <row r="625" s="13" customFormat="1">
      <c r="A625" s="13"/>
      <c r="B625" s="226"/>
      <c r="C625" s="227"/>
      <c r="D625" s="219" t="s">
        <v>155</v>
      </c>
      <c r="E625" s="228" t="s">
        <v>19</v>
      </c>
      <c r="F625" s="229" t="s">
        <v>1324</v>
      </c>
      <c r="G625" s="227"/>
      <c r="H625" s="230">
        <v>13.32</v>
      </c>
      <c r="I625" s="231"/>
      <c r="J625" s="227"/>
      <c r="K625" s="227"/>
      <c r="L625" s="232"/>
      <c r="M625" s="233"/>
      <c r="N625" s="234"/>
      <c r="O625" s="234"/>
      <c r="P625" s="234"/>
      <c r="Q625" s="234"/>
      <c r="R625" s="234"/>
      <c r="S625" s="234"/>
      <c r="T625" s="235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36" t="s">
        <v>155</v>
      </c>
      <c r="AU625" s="236" t="s">
        <v>149</v>
      </c>
      <c r="AV625" s="13" t="s">
        <v>149</v>
      </c>
      <c r="AW625" s="13" t="s">
        <v>32</v>
      </c>
      <c r="AX625" s="13" t="s">
        <v>70</v>
      </c>
      <c r="AY625" s="236" t="s">
        <v>140</v>
      </c>
    </row>
    <row r="626" s="14" customFormat="1">
      <c r="A626" s="14"/>
      <c r="B626" s="237"/>
      <c r="C626" s="238"/>
      <c r="D626" s="219" t="s">
        <v>155</v>
      </c>
      <c r="E626" s="239" t="s">
        <v>19</v>
      </c>
      <c r="F626" s="240" t="s">
        <v>172</v>
      </c>
      <c r="G626" s="238"/>
      <c r="H626" s="241">
        <v>32.010000000000005</v>
      </c>
      <c r="I626" s="242"/>
      <c r="J626" s="238"/>
      <c r="K626" s="238"/>
      <c r="L626" s="243"/>
      <c r="M626" s="244"/>
      <c r="N626" s="245"/>
      <c r="O626" s="245"/>
      <c r="P626" s="245"/>
      <c r="Q626" s="245"/>
      <c r="R626" s="245"/>
      <c r="S626" s="245"/>
      <c r="T626" s="246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247" t="s">
        <v>155</v>
      </c>
      <c r="AU626" s="247" t="s">
        <v>149</v>
      </c>
      <c r="AV626" s="14" t="s">
        <v>148</v>
      </c>
      <c r="AW626" s="14" t="s">
        <v>32</v>
      </c>
      <c r="AX626" s="14" t="s">
        <v>78</v>
      </c>
      <c r="AY626" s="247" t="s">
        <v>140</v>
      </c>
    </row>
    <row r="627" s="2" customFormat="1" ht="16.5" customHeight="1">
      <c r="A627" s="40"/>
      <c r="B627" s="41"/>
      <c r="C627" s="206" t="s">
        <v>1001</v>
      </c>
      <c r="D627" s="206" t="s">
        <v>143</v>
      </c>
      <c r="E627" s="207" t="s">
        <v>1002</v>
      </c>
      <c r="F627" s="208" t="s">
        <v>1003</v>
      </c>
      <c r="G627" s="209" t="s">
        <v>146</v>
      </c>
      <c r="H627" s="210">
        <v>32.009999999999998</v>
      </c>
      <c r="I627" s="211"/>
      <c r="J627" s="212">
        <f>ROUND(I627*H627,2)</f>
        <v>0</v>
      </c>
      <c r="K627" s="208" t="s">
        <v>147</v>
      </c>
      <c r="L627" s="46"/>
      <c r="M627" s="213" t="s">
        <v>19</v>
      </c>
      <c r="N627" s="214" t="s">
        <v>42</v>
      </c>
      <c r="O627" s="86"/>
      <c r="P627" s="215">
        <f>O627*H627</f>
        <v>0</v>
      </c>
      <c r="Q627" s="215">
        <v>0.00029999999999999997</v>
      </c>
      <c r="R627" s="215">
        <f>Q627*H627</f>
        <v>0.0096029999999999987</v>
      </c>
      <c r="S627" s="215">
        <v>0</v>
      </c>
      <c r="T627" s="216">
        <f>S627*H627</f>
        <v>0</v>
      </c>
      <c r="U627" s="40"/>
      <c r="V627" s="40"/>
      <c r="W627" s="40"/>
      <c r="X627" s="40"/>
      <c r="Y627" s="40"/>
      <c r="Z627" s="40"/>
      <c r="AA627" s="40"/>
      <c r="AB627" s="40"/>
      <c r="AC627" s="40"/>
      <c r="AD627" s="40"/>
      <c r="AE627" s="40"/>
      <c r="AR627" s="217" t="s">
        <v>284</v>
      </c>
      <c r="AT627" s="217" t="s">
        <v>143</v>
      </c>
      <c r="AU627" s="217" t="s">
        <v>149</v>
      </c>
      <c r="AY627" s="19" t="s">
        <v>140</v>
      </c>
      <c r="BE627" s="218">
        <f>IF(N627="základní",J627,0)</f>
        <v>0</v>
      </c>
      <c r="BF627" s="218">
        <f>IF(N627="snížená",J627,0)</f>
        <v>0</v>
      </c>
      <c r="BG627" s="218">
        <f>IF(N627="zákl. přenesená",J627,0)</f>
        <v>0</v>
      </c>
      <c r="BH627" s="218">
        <f>IF(N627="sníž. přenesená",J627,0)</f>
        <v>0</v>
      </c>
      <c r="BI627" s="218">
        <f>IF(N627="nulová",J627,0)</f>
        <v>0</v>
      </c>
      <c r="BJ627" s="19" t="s">
        <v>149</v>
      </c>
      <c r="BK627" s="218">
        <f>ROUND(I627*H627,2)</f>
        <v>0</v>
      </c>
      <c r="BL627" s="19" t="s">
        <v>284</v>
      </c>
      <c r="BM627" s="217" t="s">
        <v>1325</v>
      </c>
    </row>
    <row r="628" s="2" customFormat="1">
      <c r="A628" s="40"/>
      <c r="B628" s="41"/>
      <c r="C628" s="42"/>
      <c r="D628" s="219" t="s">
        <v>151</v>
      </c>
      <c r="E628" s="42"/>
      <c r="F628" s="220" t="s">
        <v>1005</v>
      </c>
      <c r="G628" s="42"/>
      <c r="H628" s="42"/>
      <c r="I628" s="221"/>
      <c r="J628" s="42"/>
      <c r="K628" s="42"/>
      <c r="L628" s="46"/>
      <c r="M628" s="222"/>
      <c r="N628" s="223"/>
      <c r="O628" s="86"/>
      <c r="P628" s="86"/>
      <c r="Q628" s="86"/>
      <c r="R628" s="86"/>
      <c r="S628" s="86"/>
      <c r="T628" s="87"/>
      <c r="U628" s="40"/>
      <c r="V628" s="40"/>
      <c r="W628" s="40"/>
      <c r="X628" s="40"/>
      <c r="Y628" s="40"/>
      <c r="Z628" s="40"/>
      <c r="AA628" s="40"/>
      <c r="AB628" s="40"/>
      <c r="AC628" s="40"/>
      <c r="AD628" s="40"/>
      <c r="AE628" s="40"/>
      <c r="AT628" s="19" t="s">
        <v>151</v>
      </c>
      <c r="AU628" s="19" t="s">
        <v>149</v>
      </c>
    </row>
    <row r="629" s="2" customFormat="1">
      <c r="A629" s="40"/>
      <c r="B629" s="41"/>
      <c r="C629" s="42"/>
      <c r="D629" s="224" t="s">
        <v>153</v>
      </c>
      <c r="E629" s="42"/>
      <c r="F629" s="225" t="s">
        <v>1006</v>
      </c>
      <c r="G629" s="42"/>
      <c r="H629" s="42"/>
      <c r="I629" s="221"/>
      <c r="J629" s="42"/>
      <c r="K629" s="42"/>
      <c r="L629" s="46"/>
      <c r="M629" s="222"/>
      <c r="N629" s="223"/>
      <c r="O629" s="86"/>
      <c r="P629" s="86"/>
      <c r="Q629" s="86"/>
      <c r="R629" s="86"/>
      <c r="S629" s="86"/>
      <c r="T629" s="87"/>
      <c r="U629" s="40"/>
      <c r="V629" s="40"/>
      <c r="W629" s="40"/>
      <c r="X629" s="40"/>
      <c r="Y629" s="40"/>
      <c r="Z629" s="40"/>
      <c r="AA629" s="40"/>
      <c r="AB629" s="40"/>
      <c r="AC629" s="40"/>
      <c r="AD629" s="40"/>
      <c r="AE629" s="40"/>
      <c r="AT629" s="19" t="s">
        <v>153</v>
      </c>
      <c r="AU629" s="19" t="s">
        <v>149</v>
      </c>
    </row>
    <row r="630" s="13" customFormat="1">
      <c r="A630" s="13"/>
      <c r="B630" s="226"/>
      <c r="C630" s="227"/>
      <c r="D630" s="219" t="s">
        <v>155</v>
      </c>
      <c r="E630" s="228" t="s">
        <v>19</v>
      </c>
      <c r="F630" s="229" t="s">
        <v>1322</v>
      </c>
      <c r="G630" s="227"/>
      <c r="H630" s="230">
        <v>8.5500000000000007</v>
      </c>
      <c r="I630" s="231"/>
      <c r="J630" s="227"/>
      <c r="K630" s="227"/>
      <c r="L630" s="232"/>
      <c r="M630" s="233"/>
      <c r="N630" s="234"/>
      <c r="O630" s="234"/>
      <c r="P630" s="234"/>
      <c r="Q630" s="234"/>
      <c r="R630" s="234"/>
      <c r="S630" s="234"/>
      <c r="T630" s="235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36" t="s">
        <v>155</v>
      </c>
      <c r="AU630" s="236" t="s">
        <v>149</v>
      </c>
      <c r="AV630" s="13" t="s">
        <v>149</v>
      </c>
      <c r="AW630" s="13" t="s">
        <v>32</v>
      </c>
      <c r="AX630" s="13" t="s">
        <v>70</v>
      </c>
      <c r="AY630" s="236" t="s">
        <v>140</v>
      </c>
    </row>
    <row r="631" s="13" customFormat="1">
      <c r="A631" s="13"/>
      <c r="B631" s="226"/>
      <c r="C631" s="227"/>
      <c r="D631" s="219" t="s">
        <v>155</v>
      </c>
      <c r="E631" s="228" t="s">
        <v>19</v>
      </c>
      <c r="F631" s="229" t="s">
        <v>1323</v>
      </c>
      <c r="G631" s="227"/>
      <c r="H631" s="230">
        <v>10.140000000000001</v>
      </c>
      <c r="I631" s="231"/>
      <c r="J631" s="227"/>
      <c r="K631" s="227"/>
      <c r="L631" s="232"/>
      <c r="M631" s="233"/>
      <c r="N631" s="234"/>
      <c r="O631" s="234"/>
      <c r="P631" s="234"/>
      <c r="Q631" s="234"/>
      <c r="R631" s="234"/>
      <c r="S631" s="234"/>
      <c r="T631" s="235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36" t="s">
        <v>155</v>
      </c>
      <c r="AU631" s="236" t="s">
        <v>149</v>
      </c>
      <c r="AV631" s="13" t="s">
        <v>149</v>
      </c>
      <c r="AW631" s="13" t="s">
        <v>32</v>
      </c>
      <c r="AX631" s="13" t="s">
        <v>70</v>
      </c>
      <c r="AY631" s="236" t="s">
        <v>140</v>
      </c>
    </row>
    <row r="632" s="13" customFormat="1">
      <c r="A632" s="13"/>
      <c r="B632" s="226"/>
      <c r="C632" s="227"/>
      <c r="D632" s="219" t="s">
        <v>155</v>
      </c>
      <c r="E632" s="228" t="s">
        <v>19</v>
      </c>
      <c r="F632" s="229" t="s">
        <v>1324</v>
      </c>
      <c r="G632" s="227"/>
      <c r="H632" s="230">
        <v>13.32</v>
      </c>
      <c r="I632" s="231"/>
      <c r="J632" s="227"/>
      <c r="K632" s="227"/>
      <c r="L632" s="232"/>
      <c r="M632" s="233"/>
      <c r="N632" s="234"/>
      <c r="O632" s="234"/>
      <c r="P632" s="234"/>
      <c r="Q632" s="234"/>
      <c r="R632" s="234"/>
      <c r="S632" s="234"/>
      <c r="T632" s="235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36" t="s">
        <v>155</v>
      </c>
      <c r="AU632" s="236" t="s">
        <v>149</v>
      </c>
      <c r="AV632" s="13" t="s">
        <v>149</v>
      </c>
      <c r="AW632" s="13" t="s">
        <v>32</v>
      </c>
      <c r="AX632" s="13" t="s">
        <v>70</v>
      </c>
      <c r="AY632" s="236" t="s">
        <v>140</v>
      </c>
    </row>
    <row r="633" s="14" customFormat="1">
      <c r="A633" s="14"/>
      <c r="B633" s="237"/>
      <c r="C633" s="238"/>
      <c r="D633" s="219" t="s">
        <v>155</v>
      </c>
      <c r="E633" s="239" t="s">
        <v>19</v>
      </c>
      <c r="F633" s="240" t="s">
        <v>172</v>
      </c>
      <c r="G633" s="238"/>
      <c r="H633" s="241">
        <v>32.010000000000005</v>
      </c>
      <c r="I633" s="242"/>
      <c r="J633" s="238"/>
      <c r="K633" s="238"/>
      <c r="L633" s="243"/>
      <c r="M633" s="244"/>
      <c r="N633" s="245"/>
      <c r="O633" s="245"/>
      <c r="P633" s="245"/>
      <c r="Q633" s="245"/>
      <c r="R633" s="245"/>
      <c r="S633" s="245"/>
      <c r="T633" s="246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47" t="s">
        <v>155</v>
      </c>
      <c r="AU633" s="247" t="s">
        <v>149</v>
      </c>
      <c r="AV633" s="14" t="s">
        <v>148</v>
      </c>
      <c r="AW633" s="14" t="s">
        <v>32</v>
      </c>
      <c r="AX633" s="14" t="s">
        <v>78</v>
      </c>
      <c r="AY633" s="247" t="s">
        <v>140</v>
      </c>
    </row>
    <row r="634" s="2" customFormat="1" ht="21.75" customHeight="1">
      <c r="A634" s="40"/>
      <c r="B634" s="41"/>
      <c r="C634" s="206" t="s">
        <v>1007</v>
      </c>
      <c r="D634" s="206" t="s">
        <v>143</v>
      </c>
      <c r="E634" s="207" t="s">
        <v>1008</v>
      </c>
      <c r="F634" s="208" t="s">
        <v>1009</v>
      </c>
      <c r="G634" s="209" t="s">
        <v>146</v>
      </c>
      <c r="H634" s="210">
        <v>32.009999999999998</v>
      </c>
      <c r="I634" s="211"/>
      <c r="J634" s="212">
        <f>ROUND(I634*H634,2)</f>
        <v>0</v>
      </c>
      <c r="K634" s="208" t="s">
        <v>147</v>
      </c>
      <c r="L634" s="46"/>
      <c r="M634" s="213" t="s">
        <v>19</v>
      </c>
      <c r="N634" s="214" t="s">
        <v>42</v>
      </c>
      <c r="O634" s="86"/>
      <c r="P634" s="215">
        <f>O634*H634</f>
        <v>0</v>
      </c>
      <c r="Q634" s="215">
        <v>0.0075500000000000003</v>
      </c>
      <c r="R634" s="215">
        <f>Q634*H634</f>
        <v>0.24167549999999999</v>
      </c>
      <c r="S634" s="215">
        <v>0</v>
      </c>
      <c r="T634" s="216">
        <f>S634*H634</f>
        <v>0</v>
      </c>
      <c r="U634" s="40"/>
      <c r="V634" s="40"/>
      <c r="W634" s="40"/>
      <c r="X634" s="40"/>
      <c r="Y634" s="40"/>
      <c r="Z634" s="40"/>
      <c r="AA634" s="40"/>
      <c r="AB634" s="40"/>
      <c r="AC634" s="40"/>
      <c r="AD634" s="40"/>
      <c r="AE634" s="40"/>
      <c r="AR634" s="217" t="s">
        <v>284</v>
      </c>
      <c r="AT634" s="217" t="s">
        <v>143</v>
      </c>
      <c r="AU634" s="217" t="s">
        <v>149</v>
      </c>
      <c r="AY634" s="19" t="s">
        <v>140</v>
      </c>
      <c r="BE634" s="218">
        <f>IF(N634="základní",J634,0)</f>
        <v>0</v>
      </c>
      <c r="BF634" s="218">
        <f>IF(N634="snížená",J634,0)</f>
        <v>0</v>
      </c>
      <c r="BG634" s="218">
        <f>IF(N634="zákl. přenesená",J634,0)</f>
        <v>0</v>
      </c>
      <c r="BH634" s="218">
        <f>IF(N634="sníž. přenesená",J634,0)</f>
        <v>0</v>
      </c>
      <c r="BI634" s="218">
        <f>IF(N634="nulová",J634,0)</f>
        <v>0</v>
      </c>
      <c r="BJ634" s="19" t="s">
        <v>149</v>
      </c>
      <c r="BK634" s="218">
        <f>ROUND(I634*H634,2)</f>
        <v>0</v>
      </c>
      <c r="BL634" s="19" t="s">
        <v>284</v>
      </c>
      <c r="BM634" s="217" t="s">
        <v>1326</v>
      </c>
    </row>
    <row r="635" s="2" customFormat="1">
      <c r="A635" s="40"/>
      <c r="B635" s="41"/>
      <c r="C635" s="42"/>
      <c r="D635" s="219" t="s">
        <v>151</v>
      </c>
      <c r="E635" s="42"/>
      <c r="F635" s="220" t="s">
        <v>1011</v>
      </c>
      <c r="G635" s="42"/>
      <c r="H635" s="42"/>
      <c r="I635" s="221"/>
      <c r="J635" s="42"/>
      <c r="K635" s="42"/>
      <c r="L635" s="46"/>
      <c r="M635" s="222"/>
      <c r="N635" s="223"/>
      <c r="O635" s="86"/>
      <c r="P635" s="86"/>
      <c r="Q635" s="86"/>
      <c r="R635" s="86"/>
      <c r="S635" s="86"/>
      <c r="T635" s="87"/>
      <c r="U635" s="40"/>
      <c r="V635" s="40"/>
      <c r="W635" s="40"/>
      <c r="X635" s="40"/>
      <c r="Y635" s="40"/>
      <c r="Z635" s="40"/>
      <c r="AA635" s="40"/>
      <c r="AB635" s="40"/>
      <c r="AC635" s="40"/>
      <c r="AD635" s="40"/>
      <c r="AE635" s="40"/>
      <c r="AT635" s="19" t="s">
        <v>151</v>
      </c>
      <c r="AU635" s="19" t="s">
        <v>149</v>
      </c>
    </row>
    <row r="636" s="2" customFormat="1">
      <c r="A636" s="40"/>
      <c r="B636" s="41"/>
      <c r="C636" s="42"/>
      <c r="D636" s="224" t="s">
        <v>153</v>
      </c>
      <c r="E636" s="42"/>
      <c r="F636" s="225" t="s">
        <v>1012</v>
      </c>
      <c r="G636" s="42"/>
      <c r="H636" s="42"/>
      <c r="I636" s="221"/>
      <c r="J636" s="42"/>
      <c r="K636" s="42"/>
      <c r="L636" s="46"/>
      <c r="M636" s="222"/>
      <c r="N636" s="223"/>
      <c r="O636" s="86"/>
      <c r="P636" s="86"/>
      <c r="Q636" s="86"/>
      <c r="R636" s="86"/>
      <c r="S636" s="86"/>
      <c r="T636" s="87"/>
      <c r="U636" s="40"/>
      <c r="V636" s="40"/>
      <c r="W636" s="40"/>
      <c r="X636" s="40"/>
      <c r="Y636" s="40"/>
      <c r="Z636" s="40"/>
      <c r="AA636" s="40"/>
      <c r="AB636" s="40"/>
      <c r="AC636" s="40"/>
      <c r="AD636" s="40"/>
      <c r="AE636" s="40"/>
      <c r="AT636" s="19" t="s">
        <v>153</v>
      </c>
      <c r="AU636" s="19" t="s">
        <v>149</v>
      </c>
    </row>
    <row r="637" s="13" customFormat="1">
      <c r="A637" s="13"/>
      <c r="B637" s="226"/>
      <c r="C637" s="227"/>
      <c r="D637" s="219" t="s">
        <v>155</v>
      </c>
      <c r="E637" s="228" t="s">
        <v>19</v>
      </c>
      <c r="F637" s="229" t="s">
        <v>1322</v>
      </c>
      <c r="G637" s="227"/>
      <c r="H637" s="230">
        <v>8.5500000000000007</v>
      </c>
      <c r="I637" s="231"/>
      <c r="J637" s="227"/>
      <c r="K637" s="227"/>
      <c r="L637" s="232"/>
      <c r="M637" s="233"/>
      <c r="N637" s="234"/>
      <c r="O637" s="234"/>
      <c r="P637" s="234"/>
      <c r="Q637" s="234"/>
      <c r="R637" s="234"/>
      <c r="S637" s="234"/>
      <c r="T637" s="235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36" t="s">
        <v>155</v>
      </c>
      <c r="AU637" s="236" t="s">
        <v>149</v>
      </c>
      <c r="AV637" s="13" t="s">
        <v>149</v>
      </c>
      <c r="AW637" s="13" t="s">
        <v>32</v>
      </c>
      <c r="AX637" s="13" t="s">
        <v>70</v>
      </c>
      <c r="AY637" s="236" t="s">
        <v>140</v>
      </c>
    </row>
    <row r="638" s="13" customFormat="1">
      <c r="A638" s="13"/>
      <c r="B638" s="226"/>
      <c r="C638" s="227"/>
      <c r="D638" s="219" t="s">
        <v>155</v>
      </c>
      <c r="E638" s="228" t="s">
        <v>19</v>
      </c>
      <c r="F638" s="229" t="s">
        <v>1323</v>
      </c>
      <c r="G638" s="227"/>
      <c r="H638" s="230">
        <v>10.140000000000001</v>
      </c>
      <c r="I638" s="231"/>
      <c r="J638" s="227"/>
      <c r="K638" s="227"/>
      <c r="L638" s="232"/>
      <c r="M638" s="233"/>
      <c r="N638" s="234"/>
      <c r="O638" s="234"/>
      <c r="P638" s="234"/>
      <c r="Q638" s="234"/>
      <c r="R638" s="234"/>
      <c r="S638" s="234"/>
      <c r="T638" s="235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36" t="s">
        <v>155</v>
      </c>
      <c r="AU638" s="236" t="s">
        <v>149</v>
      </c>
      <c r="AV638" s="13" t="s">
        <v>149</v>
      </c>
      <c r="AW638" s="13" t="s">
        <v>32</v>
      </c>
      <c r="AX638" s="13" t="s">
        <v>70</v>
      </c>
      <c r="AY638" s="236" t="s">
        <v>140</v>
      </c>
    </row>
    <row r="639" s="13" customFormat="1">
      <c r="A639" s="13"/>
      <c r="B639" s="226"/>
      <c r="C639" s="227"/>
      <c r="D639" s="219" t="s">
        <v>155</v>
      </c>
      <c r="E639" s="228" t="s">
        <v>19</v>
      </c>
      <c r="F639" s="229" t="s">
        <v>1324</v>
      </c>
      <c r="G639" s="227"/>
      <c r="H639" s="230">
        <v>13.32</v>
      </c>
      <c r="I639" s="231"/>
      <c r="J639" s="227"/>
      <c r="K639" s="227"/>
      <c r="L639" s="232"/>
      <c r="M639" s="233"/>
      <c r="N639" s="234"/>
      <c r="O639" s="234"/>
      <c r="P639" s="234"/>
      <c r="Q639" s="234"/>
      <c r="R639" s="234"/>
      <c r="S639" s="234"/>
      <c r="T639" s="235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36" t="s">
        <v>155</v>
      </c>
      <c r="AU639" s="236" t="s">
        <v>149</v>
      </c>
      <c r="AV639" s="13" t="s">
        <v>149</v>
      </c>
      <c r="AW639" s="13" t="s">
        <v>32</v>
      </c>
      <c r="AX639" s="13" t="s">
        <v>70</v>
      </c>
      <c r="AY639" s="236" t="s">
        <v>140</v>
      </c>
    </row>
    <row r="640" s="14" customFormat="1">
      <c r="A640" s="14"/>
      <c r="B640" s="237"/>
      <c r="C640" s="238"/>
      <c r="D640" s="219" t="s">
        <v>155</v>
      </c>
      <c r="E640" s="239" t="s">
        <v>19</v>
      </c>
      <c r="F640" s="240" t="s">
        <v>172</v>
      </c>
      <c r="G640" s="238"/>
      <c r="H640" s="241">
        <v>32.010000000000005</v>
      </c>
      <c r="I640" s="242"/>
      <c r="J640" s="238"/>
      <c r="K640" s="238"/>
      <c r="L640" s="243"/>
      <c r="M640" s="244"/>
      <c r="N640" s="245"/>
      <c r="O640" s="245"/>
      <c r="P640" s="245"/>
      <c r="Q640" s="245"/>
      <c r="R640" s="245"/>
      <c r="S640" s="245"/>
      <c r="T640" s="246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47" t="s">
        <v>155</v>
      </c>
      <c r="AU640" s="247" t="s">
        <v>149</v>
      </c>
      <c r="AV640" s="14" t="s">
        <v>148</v>
      </c>
      <c r="AW640" s="14" t="s">
        <v>32</v>
      </c>
      <c r="AX640" s="14" t="s">
        <v>78</v>
      </c>
      <c r="AY640" s="247" t="s">
        <v>140</v>
      </c>
    </row>
    <row r="641" s="2" customFormat="1" ht="16.5" customHeight="1">
      <c r="A641" s="40"/>
      <c r="B641" s="41"/>
      <c r="C641" s="248" t="s">
        <v>1013</v>
      </c>
      <c r="D641" s="248" t="s">
        <v>215</v>
      </c>
      <c r="E641" s="249" t="s">
        <v>1014</v>
      </c>
      <c r="F641" s="250" t="s">
        <v>1015</v>
      </c>
      <c r="G641" s="251" t="s">
        <v>146</v>
      </c>
      <c r="H641" s="252">
        <v>36.811999999999998</v>
      </c>
      <c r="I641" s="253"/>
      <c r="J641" s="254">
        <f>ROUND(I641*H641,2)</f>
        <v>0</v>
      </c>
      <c r="K641" s="250" t="s">
        <v>147</v>
      </c>
      <c r="L641" s="255"/>
      <c r="M641" s="256" t="s">
        <v>19</v>
      </c>
      <c r="N641" s="257" t="s">
        <v>42</v>
      </c>
      <c r="O641" s="86"/>
      <c r="P641" s="215">
        <f>O641*H641</f>
        <v>0</v>
      </c>
      <c r="Q641" s="215">
        <v>0.018409999999999999</v>
      </c>
      <c r="R641" s="215">
        <f>Q641*H641</f>
        <v>0.67770891999999994</v>
      </c>
      <c r="S641" s="215">
        <v>0</v>
      </c>
      <c r="T641" s="216">
        <f>S641*H641</f>
        <v>0</v>
      </c>
      <c r="U641" s="40"/>
      <c r="V641" s="40"/>
      <c r="W641" s="40"/>
      <c r="X641" s="40"/>
      <c r="Y641" s="40"/>
      <c r="Z641" s="40"/>
      <c r="AA641" s="40"/>
      <c r="AB641" s="40"/>
      <c r="AC641" s="40"/>
      <c r="AD641" s="40"/>
      <c r="AE641" s="40"/>
      <c r="AR641" s="217" t="s">
        <v>354</v>
      </c>
      <c r="AT641" s="217" t="s">
        <v>215</v>
      </c>
      <c r="AU641" s="217" t="s">
        <v>149</v>
      </c>
      <c r="AY641" s="19" t="s">
        <v>140</v>
      </c>
      <c r="BE641" s="218">
        <f>IF(N641="základní",J641,0)</f>
        <v>0</v>
      </c>
      <c r="BF641" s="218">
        <f>IF(N641="snížená",J641,0)</f>
        <v>0</v>
      </c>
      <c r="BG641" s="218">
        <f>IF(N641="zákl. přenesená",J641,0)</f>
        <v>0</v>
      </c>
      <c r="BH641" s="218">
        <f>IF(N641="sníž. přenesená",J641,0)</f>
        <v>0</v>
      </c>
      <c r="BI641" s="218">
        <f>IF(N641="nulová",J641,0)</f>
        <v>0</v>
      </c>
      <c r="BJ641" s="19" t="s">
        <v>149</v>
      </c>
      <c r="BK641" s="218">
        <f>ROUND(I641*H641,2)</f>
        <v>0</v>
      </c>
      <c r="BL641" s="19" t="s">
        <v>284</v>
      </c>
      <c r="BM641" s="217" t="s">
        <v>1327</v>
      </c>
    </row>
    <row r="642" s="2" customFormat="1">
      <c r="A642" s="40"/>
      <c r="B642" s="41"/>
      <c r="C642" s="42"/>
      <c r="D642" s="219" t="s">
        <v>151</v>
      </c>
      <c r="E642" s="42"/>
      <c r="F642" s="220" t="s">
        <v>1015</v>
      </c>
      <c r="G642" s="42"/>
      <c r="H642" s="42"/>
      <c r="I642" s="221"/>
      <c r="J642" s="42"/>
      <c r="K642" s="42"/>
      <c r="L642" s="46"/>
      <c r="M642" s="222"/>
      <c r="N642" s="223"/>
      <c r="O642" s="86"/>
      <c r="P642" s="86"/>
      <c r="Q642" s="86"/>
      <c r="R642" s="86"/>
      <c r="S642" s="86"/>
      <c r="T642" s="87"/>
      <c r="U642" s="40"/>
      <c r="V642" s="40"/>
      <c r="W642" s="40"/>
      <c r="X642" s="40"/>
      <c r="Y642" s="40"/>
      <c r="Z642" s="40"/>
      <c r="AA642" s="40"/>
      <c r="AB642" s="40"/>
      <c r="AC642" s="40"/>
      <c r="AD642" s="40"/>
      <c r="AE642" s="40"/>
      <c r="AT642" s="19" t="s">
        <v>151</v>
      </c>
      <c r="AU642" s="19" t="s">
        <v>149</v>
      </c>
    </row>
    <row r="643" s="13" customFormat="1">
      <c r="A643" s="13"/>
      <c r="B643" s="226"/>
      <c r="C643" s="227"/>
      <c r="D643" s="219" t="s">
        <v>155</v>
      </c>
      <c r="E643" s="227"/>
      <c r="F643" s="229" t="s">
        <v>1017</v>
      </c>
      <c r="G643" s="227"/>
      <c r="H643" s="230">
        <v>36.811999999999998</v>
      </c>
      <c r="I643" s="231"/>
      <c r="J643" s="227"/>
      <c r="K643" s="227"/>
      <c r="L643" s="232"/>
      <c r="M643" s="233"/>
      <c r="N643" s="234"/>
      <c r="O643" s="234"/>
      <c r="P643" s="234"/>
      <c r="Q643" s="234"/>
      <c r="R643" s="234"/>
      <c r="S643" s="234"/>
      <c r="T643" s="235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36" t="s">
        <v>155</v>
      </c>
      <c r="AU643" s="236" t="s">
        <v>149</v>
      </c>
      <c r="AV643" s="13" t="s">
        <v>149</v>
      </c>
      <c r="AW643" s="13" t="s">
        <v>4</v>
      </c>
      <c r="AX643" s="13" t="s">
        <v>78</v>
      </c>
      <c r="AY643" s="236" t="s">
        <v>140</v>
      </c>
    </row>
    <row r="644" s="2" customFormat="1" ht="16.5" customHeight="1">
      <c r="A644" s="40"/>
      <c r="B644" s="41"/>
      <c r="C644" s="206" t="s">
        <v>1018</v>
      </c>
      <c r="D644" s="206" t="s">
        <v>143</v>
      </c>
      <c r="E644" s="207" t="s">
        <v>1019</v>
      </c>
      <c r="F644" s="208" t="s">
        <v>1020</v>
      </c>
      <c r="G644" s="209" t="s">
        <v>146</v>
      </c>
      <c r="H644" s="210">
        <v>31.405000000000001</v>
      </c>
      <c r="I644" s="211"/>
      <c r="J644" s="212">
        <f>ROUND(I644*H644,2)</f>
        <v>0</v>
      </c>
      <c r="K644" s="208" t="s">
        <v>147</v>
      </c>
      <c r="L644" s="46"/>
      <c r="M644" s="213" t="s">
        <v>19</v>
      </c>
      <c r="N644" s="214" t="s">
        <v>42</v>
      </c>
      <c r="O644" s="86"/>
      <c r="P644" s="215">
        <f>O644*H644</f>
        <v>0</v>
      </c>
      <c r="Q644" s="215">
        <v>0</v>
      </c>
      <c r="R644" s="215">
        <f>Q644*H644</f>
        <v>0</v>
      </c>
      <c r="S644" s="215">
        <v>0.027199999999999998</v>
      </c>
      <c r="T644" s="216">
        <f>S644*H644</f>
        <v>0.85421599999999998</v>
      </c>
      <c r="U644" s="40"/>
      <c r="V644" s="40"/>
      <c r="W644" s="40"/>
      <c r="X644" s="40"/>
      <c r="Y644" s="40"/>
      <c r="Z644" s="40"/>
      <c r="AA644" s="40"/>
      <c r="AB644" s="40"/>
      <c r="AC644" s="40"/>
      <c r="AD644" s="40"/>
      <c r="AE644" s="40"/>
      <c r="AR644" s="217" t="s">
        <v>284</v>
      </c>
      <c r="AT644" s="217" t="s">
        <v>143</v>
      </c>
      <c r="AU644" s="217" t="s">
        <v>149</v>
      </c>
      <c r="AY644" s="19" t="s">
        <v>140</v>
      </c>
      <c r="BE644" s="218">
        <f>IF(N644="základní",J644,0)</f>
        <v>0</v>
      </c>
      <c r="BF644" s="218">
        <f>IF(N644="snížená",J644,0)</f>
        <v>0</v>
      </c>
      <c r="BG644" s="218">
        <f>IF(N644="zákl. přenesená",J644,0)</f>
        <v>0</v>
      </c>
      <c r="BH644" s="218">
        <f>IF(N644="sníž. přenesená",J644,0)</f>
        <v>0</v>
      </c>
      <c r="BI644" s="218">
        <f>IF(N644="nulová",J644,0)</f>
        <v>0</v>
      </c>
      <c r="BJ644" s="19" t="s">
        <v>149</v>
      </c>
      <c r="BK644" s="218">
        <f>ROUND(I644*H644,2)</f>
        <v>0</v>
      </c>
      <c r="BL644" s="19" t="s">
        <v>284</v>
      </c>
      <c r="BM644" s="217" t="s">
        <v>1328</v>
      </c>
    </row>
    <row r="645" s="2" customFormat="1">
      <c r="A645" s="40"/>
      <c r="B645" s="41"/>
      <c r="C645" s="42"/>
      <c r="D645" s="219" t="s">
        <v>151</v>
      </c>
      <c r="E645" s="42"/>
      <c r="F645" s="220" t="s">
        <v>1022</v>
      </c>
      <c r="G645" s="42"/>
      <c r="H645" s="42"/>
      <c r="I645" s="221"/>
      <c r="J645" s="42"/>
      <c r="K645" s="42"/>
      <c r="L645" s="46"/>
      <c r="M645" s="222"/>
      <c r="N645" s="223"/>
      <c r="O645" s="86"/>
      <c r="P645" s="86"/>
      <c r="Q645" s="86"/>
      <c r="R645" s="86"/>
      <c r="S645" s="86"/>
      <c r="T645" s="87"/>
      <c r="U645" s="40"/>
      <c r="V645" s="40"/>
      <c r="W645" s="40"/>
      <c r="X645" s="40"/>
      <c r="Y645" s="40"/>
      <c r="Z645" s="40"/>
      <c r="AA645" s="40"/>
      <c r="AB645" s="40"/>
      <c r="AC645" s="40"/>
      <c r="AD645" s="40"/>
      <c r="AE645" s="40"/>
      <c r="AT645" s="19" t="s">
        <v>151</v>
      </c>
      <c r="AU645" s="19" t="s">
        <v>149</v>
      </c>
    </row>
    <row r="646" s="2" customFormat="1">
      <c r="A646" s="40"/>
      <c r="B646" s="41"/>
      <c r="C646" s="42"/>
      <c r="D646" s="224" t="s">
        <v>153</v>
      </c>
      <c r="E646" s="42"/>
      <c r="F646" s="225" t="s">
        <v>1023</v>
      </c>
      <c r="G646" s="42"/>
      <c r="H646" s="42"/>
      <c r="I646" s="221"/>
      <c r="J646" s="42"/>
      <c r="K646" s="42"/>
      <c r="L646" s="46"/>
      <c r="M646" s="222"/>
      <c r="N646" s="223"/>
      <c r="O646" s="86"/>
      <c r="P646" s="86"/>
      <c r="Q646" s="86"/>
      <c r="R646" s="86"/>
      <c r="S646" s="86"/>
      <c r="T646" s="87"/>
      <c r="U646" s="40"/>
      <c r="V646" s="40"/>
      <c r="W646" s="40"/>
      <c r="X646" s="40"/>
      <c r="Y646" s="40"/>
      <c r="Z646" s="40"/>
      <c r="AA646" s="40"/>
      <c r="AB646" s="40"/>
      <c r="AC646" s="40"/>
      <c r="AD646" s="40"/>
      <c r="AE646" s="40"/>
      <c r="AT646" s="19" t="s">
        <v>153</v>
      </c>
      <c r="AU646" s="19" t="s">
        <v>149</v>
      </c>
    </row>
    <row r="647" s="13" customFormat="1">
      <c r="A647" s="13"/>
      <c r="B647" s="226"/>
      <c r="C647" s="227"/>
      <c r="D647" s="219" t="s">
        <v>155</v>
      </c>
      <c r="E647" s="228" t="s">
        <v>19</v>
      </c>
      <c r="F647" s="229" t="s">
        <v>998</v>
      </c>
      <c r="G647" s="227"/>
      <c r="H647" s="230">
        <v>8.5500000000000007</v>
      </c>
      <c r="I647" s="231"/>
      <c r="J647" s="227"/>
      <c r="K647" s="227"/>
      <c r="L647" s="232"/>
      <c r="M647" s="233"/>
      <c r="N647" s="234"/>
      <c r="O647" s="234"/>
      <c r="P647" s="234"/>
      <c r="Q647" s="234"/>
      <c r="R647" s="234"/>
      <c r="S647" s="234"/>
      <c r="T647" s="235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36" t="s">
        <v>155</v>
      </c>
      <c r="AU647" s="236" t="s">
        <v>149</v>
      </c>
      <c r="AV647" s="13" t="s">
        <v>149</v>
      </c>
      <c r="AW647" s="13" t="s">
        <v>32</v>
      </c>
      <c r="AX647" s="13" t="s">
        <v>70</v>
      </c>
      <c r="AY647" s="236" t="s">
        <v>140</v>
      </c>
    </row>
    <row r="648" s="13" customFormat="1">
      <c r="A648" s="13"/>
      <c r="B648" s="226"/>
      <c r="C648" s="227"/>
      <c r="D648" s="219" t="s">
        <v>155</v>
      </c>
      <c r="E648" s="228" t="s">
        <v>19</v>
      </c>
      <c r="F648" s="229" t="s">
        <v>1024</v>
      </c>
      <c r="G648" s="227"/>
      <c r="H648" s="230">
        <v>10.275</v>
      </c>
      <c r="I648" s="231"/>
      <c r="J648" s="227"/>
      <c r="K648" s="227"/>
      <c r="L648" s="232"/>
      <c r="M648" s="233"/>
      <c r="N648" s="234"/>
      <c r="O648" s="234"/>
      <c r="P648" s="234"/>
      <c r="Q648" s="234"/>
      <c r="R648" s="234"/>
      <c r="S648" s="234"/>
      <c r="T648" s="235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36" t="s">
        <v>155</v>
      </c>
      <c r="AU648" s="236" t="s">
        <v>149</v>
      </c>
      <c r="AV648" s="13" t="s">
        <v>149</v>
      </c>
      <c r="AW648" s="13" t="s">
        <v>32</v>
      </c>
      <c r="AX648" s="13" t="s">
        <v>70</v>
      </c>
      <c r="AY648" s="236" t="s">
        <v>140</v>
      </c>
    </row>
    <row r="649" s="13" customFormat="1">
      <c r="A649" s="13"/>
      <c r="B649" s="226"/>
      <c r="C649" s="227"/>
      <c r="D649" s="219" t="s">
        <v>155</v>
      </c>
      <c r="E649" s="228" t="s">
        <v>19</v>
      </c>
      <c r="F649" s="229" t="s">
        <v>1025</v>
      </c>
      <c r="G649" s="227"/>
      <c r="H649" s="230">
        <v>12.58</v>
      </c>
      <c r="I649" s="231"/>
      <c r="J649" s="227"/>
      <c r="K649" s="227"/>
      <c r="L649" s="232"/>
      <c r="M649" s="233"/>
      <c r="N649" s="234"/>
      <c r="O649" s="234"/>
      <c r="P649" s="234"/>
      <c r="Q649" s="234"/>
      <c r="R649" s="234"/>
      <c r="S649" s="234"/>
      <c r="T649" s="235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36" t="s">
        <v>155</v>
      </c>
      <c r="AU649" s="236" t="s">
        <v>149</v>
      </c>
      <c r="AV649" s="13" t="s">
        <v>149</v>
      </c>
      <c r="AW649" s="13" t="s">
        <v>32</v>
      </c>
      <c r="AX649" s="13" t="s">
        <v>70</v>
      </c>
      <c r="AY649" s="236" t="s">
        <v>140</v>
      </c>
    </row>
    <row r="650" s="14" customFormat="1">
      <c r="A650" s="14"/>
      <c r="B650" s="237"/>
      <c r="C650" s="238"/>
      <c r="D650" s="219" t="s">
        <v>155</v>
      </c>
      <c r="E650" s="239" t="s">
        <v>19</v>
      </c>
      <c r="F650" s="240" t="s">
        <v>172</v>
      </c>
      <c r="G650" s="238"/>
      <c r="H650" s="241">
        <v>31.405000000000001</v>
      </c>
      <c r="I650" s="242"/>
      <c r="J650" s="238"/>
      <c r="K650" s="238"/>
      <c r="L650" s="243"/>
      <c r="M650" s="244"/>
      <c r="N650" s="245"/>
      <c r="O650" s="245"/>
      <c r="P650" s="245"/>
      <c r="Q650" s="245"/>
      <c r="R650" s="245"/>
      <c r="S650" s="245"/>
      <c r="T650" s="246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47" t="s">
        <v>155</v>
      </c>
      <c r="AU650" s="247" t="s">
        <v>149</v>
      </c>
      <c r="AV650" s="14" t="s">
        <v>148</v>
      </c>
      <c r="AW650" s="14" t="s">
        <v>32</v>
      </c>
      <c r="AX650" s="14" t="s">
        <v>78</v>
      </c>
      <c r="AY650" s="247" t="s">
        <v>140</v>
      </c>
    </row>
    <row r="651" s="2" customFormat="1" ht="16.5" customHeight="1">
      <c r="A651" s="40"/>
      <c r="B651" s="41"/>
      <c r="C651" s="206" t="s">
        <v>1026</v>
      </c>
      <c r="D651" s="206" t="s">
        <v>143</v>
      </c>
      <c r="E651" s="207" t="s">
        <v>1027</v>
      </c>
      <c r="F651" s="208" t="s">
        <v>1028</v>
      </c>
      <c r="G651" s="209" t="s">
        <v>209</v>
      </c>
      <c r="H651" s="210">
        <v>10.199999999999999</v>
      </c>
      <c r="I651" s="211"/>
      <c r="J651" s="212">
        <f>ROUND(I651*H651,2)</f>
        <v>0</v>
      </c>
      <c r="K651" s="208" t="s">
        <v>147</v>
      </c>
      <c r="L651" s="46"/>
      <c r="M651" s="213" t="s">
        <v>19</v>
      </c>
      <c r="N651" s="214" t="s">
        <v>42</v>
      </c>
      <c r="O651" s="86"/>
      <c r="P651" s="215">
        <f>O651*H651</f>
        <v>0</v>
      </c>
      <c r="Q651" s="215">
        <v>0.00020000000000000001</v>
      </c>
      <c r="R651" s="215">
        <f>Q651*H651</f>
        <v>0.0020400000000000001</v>
      </c>
      <c r="S651" s="215">
        <v>0</v>
      </c>
      <c r="T651" s="216">
        <f>S651*H651</f>
        <v>0</v>
      </c>
      <c r="U651" s="40"/>
      <c r="V651" s="40"/>
      <c r="W651" s="40"/>
      <c r="X651" s="40"/>
      <c r="Y651" s="40"/>
      <c r="Z651" s="40"/>
      <c r="AA651" s="40"/>
      <c r="AB651" s="40"/>
      <c r="AC651" s="40"/>
      <c r="AD651" s="40"/>
      <c r="AE651" s="40"/>
      <c r="AR651" s="217" t="s">
        <v>284</v>
      </c>
      <c r="AT651" s="217" t="s">
        <v>143</v>
      </c>
      <c r="AU651" s="217" t="s">
        <v>149</v>
      </c>
      <c r="AY651" s="19" t="s">
        <v>140</v>
      </c>
      <c r="BE651" s="218">
        <f>IF(N651="základní",J651,0)</f>
        <v>0</v>
      </c>
      <c r="BF651" s="218">
        <f>IF(N651="snížená",J651,0)</f>
        <v>0</v>
      </c>
      <c r="BG651" s="218">
        <f>IF(N651="zákl. přenesená",J651,0)</f>
        <v>0</v>
      </c>
      <c r="BH651" s="218">
        <f>IF(N651="sníž. přenesená",J651,0)</f>
        <v>0</v>
      </c>
      <c r="BI651" s="218">
        <f>IF(N651="nulová",J651,0)</f>
        <v>0</v>
      </c>
      <c r="BJ651" s="19" t="s">
        <v>149</v>
      </c>
      <c r="BK651" s="218">
        <f>ROUND(I651*H651,2)</f>
        <v>0</v>
      </c>
      <c r="BL651" s="19" t="s">
        <v>284</v>
      </c>
      <c r="BM651" s="217" t="s">
        <v>1329</v>
      </c>
    </row>
    <row r="652" s="2" customFormat="1">
      <c r="A652" s="40"/>
      <c r="B652" s="41"/>
      <c r="C652" s="42"/>
      <c r="D652" s="219" t="s">
        <v>151</v>
      </c>
      <c r="E652" s="42"/>
      <c r="F652" s="220" t="s">
        <v>1030</v>
      </c>
      <c r="G652" s="42"/>
      <c r="H652" s="42"/>
      <c r="I652" s="221"/>
      <c r="J652" s="42"/>
      <c r="K652" s="42"/>
      <c r="L652" s="46"/>
      <c r="M652" s="222"/>
      <c r="N652" s="223"/>
      <c r="O652" s="86"/>
      <c r="P652" s="86"/>
      <c r="Q652" s="86"/>
      <c r="R652" s="86"/>
      <c r="S652" s="86"/>
      <c r="T652" s="87"/>
      <c r="U652" s="40"/>
      <c r="V652" s="40"/>
      <c r="W652" s="40"/>
      <c r="X652" s="40"/>
      <c r="Y652" s="40"/>
      <c r="Z652" s="40"/>
      <c r="AA652" s="40"/>
      <c r="AB652" s="40"/>
      <c r="AC652" s="40"/>
      <c r="AD652" s="40"/>
      <c r="AE652" s="40"/>
      <c r="AT652" s="19" t="s">
        <v>151</v>
      </c>
      <c r="AU652" s="19" t="s">
        <v>149</v>
      </c>
    </row>
    <row r="653" s="2" customFormat="1">
      <c r="A653" s="40"/>
      <c r="B653" s="41"/>
      <c r="C653" s="42"/>
      <c r="D653" s="224" t="s">
        <v>153</v>
      </c>
      <c r="E653" s="42"/>
      <c r="F653" s="225" t="s">
        <v>1031</v>
      </c>
      <c r="G653" s="42"/>
      <c r="H653" s="42"/>
      <c r="I653" s="221"/>
      <c r="J653" s="42"/>
      <c r="K653" s="42"/>
      <c r="L653" s="46"/>
      <c r="M653" s="222"/>
      <c r="N653" s="223"/>
      <c r="O653" s="86"/>
      <c r="P653" s="86"/>
      <c r="Q653" s="86"/>
      <c r="R653" s="86"/>
      <c r="S653" s="86"/>
      <c r="T653" s="87"/>
      <c r="U653" s="40"/>
      <c r="V653" s="40"/>
      <c r="W653" s="40"/>
      <c r="X653" s="40"/>
      <c r="Y653" s="40"/>
      <c r="Z653" s="40"/>
      <c r="AA653" s="40"/>
      <c r="AB653" s="40"/>
      <c r="AC653" s="40"/>
      <c r="AD653" s="40"/>
      <c r="AE653" s="40"/>
      <c r="AT653" s="19" t="s">
        <v>153</v>
      </c>
      <c r="AU653" s="19" t="s">
        <v>149</v>
      </c>
    </row>
    <row r="654" s="13" customFormat="1">
      <c r="A654" s="13"/>
      <c r="B654" s="226"/>
      <c r="C654" s="227"/>
      <c r="D654" s="219" t="s">
        <v>155</v>
      </c>
      <c r="E654" s="228" t="s">
        <v>19</v>
      </c>
      <c r="F654" s="229" t="s">
        <v>1330</v>
      </c>
      <c r="G654" s="227"/>
      <c r="H654" s="230">
        <v>3.6000000000000001</v>
      </c>
      <c r="I654" s="231"/>
      <c r="J654" s="227"/>
      <c r="K654" s="227"/>
      <c r="L654" s="232"/>
      <c r="M654" s="233"/>
      <c r="N654" s="234"/>
      <c r="O654" s="234"/>
      <c r="P654" s="234"/>
      <c r="Q654" s="234"/>
      <c r="R654" s="234"/>
      <c r="S654" s="234"/>
      <c r="T654" s="235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36" t="s">
        <v>155</v>
      </c>
      <c r="AU654" s="236" t="s">
        <v>149</v>
      </c>
      <c r="AV654" s="13" t="s">
        <v>149</v>
      </c>
      <c r="AW654" s="13" t="s">
        <v>32</v>
      </c>
      <c r="AX654" s="13" t="s">
        <v>70</v>
      </c>
      <c r="AY654" s="236" t="s">
        <v>140</v>
      </c>
    </row>
    <row r="655" s="13" customFormat="1">
      <c r="A655" s="13"/>
      <c r="B655" s="226"/>
      <c r="C655" s="227"/>
      <c r="D655" s="219" t="s">
        <v>155</v>
      </c>
      <c r="E655" s="228" t="s">
        <v>19</v>
      </c>
      <c r="F655" s="229" t="s">
        <v>1331</v>
      </c>
      <c r="G655" s="227"/>
      <c r="H655" s="230">
        <v>3</v>
      </c>
      <c r="I655" s="231"/>
      <c r="J655" s="227"/>
      <c r="K655" s="227"/>
      <c r="L655" s="232"/>
      <c r="M655" s="233"/>
      <c r="N655" s="234"/>
      <c r="O655" s="234"/>
      <c r="P655" s="234"/>
      <c r="Q655" s="234"/>
      <c r="R655" s="234"/>
      <c r="S655" s="234"/>
      <c r="T655" s="235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36" t="s">
        <v>155</v>
      </c>
      <c r="AU655" s="236" t="s">
        <v>149</v>
      </c>
      <c r="AV655" s="13" t="s">
        <v>149</v>
      </c>
      <c r="AW655" s="13" t="s">
        <v>32</v>
      </c>
      <c r="AX655" s="13" t="s">
        <v>70</v>
      </c>
      <c r="AY655" s="236" t="s">
        <v>140</v>
      </c>
    </row>
    <row r="656" s="13" customFormat="1">
      <c r="A656" s="13"/>
      <c r="B656" s="226"/>
      <c r="C656" s="227"/>
      <c r="D656" s="219" t="s">
        <v>155</v>
      </c>
      <c r="E656" s="228" t="s">
        <v>19</v>
      </c>
      <c r="F656" s="229" t="s">
        <v>1332</v>
      </c>
      <c r="G656" s="227"/>
      <c r="H656" s="230">
        <v>3.6000000000000001</v>
      </c>
      <c r="I656" s="231"/>
      <c r="J656" s="227"/>
      <c r="K656" s="227"/>
      <c r="L656" s="232"/>
      <c r="M656" s="233"/>
      <c r="N656" s="234"/>
      <c r="O656" s="234"/>
      <c r="P656" s="234"/>
      <c r="Q656" s="234"/>
      <c r="R656" s="234"/>
      <c r="S656" s="234"/>
      <c r="T656" s="235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36" t="s">
        <v>155</v>
      </c>
      <c r="AU656" s="236" t="s">
        <v>149</v>
      </c>
      <c r="AV656" s="13" t="s">
        <v>149</v>
      </c>
      <c r="AW656" s="13" t="s">
        <v>32</v>
      </c>
      <c r="AX656" s="13" t="s">
        <v>70</v>
      </c>
      <c r="AY656" s="236" t="s">
        <v>140</v>
      </c>
    </row>
    <row r="657" s="14" customFormat="1">
      <c r="A657" s="14"/>
      <c r="B657" s="237"/>
      <c r="C657" s="238"/>
      <c r="D657" s="219" t="s">
        <v>155</v>
      </c>
      <c r="E657" s="239" t="s">
        <v>19</v>
      </c>
      <c r="F657" s="240" t="s">
        <v>172</v>
      </c>
      <c r="G657" s="238"/>
      <c r="H657" s="241">
        <v>10.199999999999999</v>
      </c>
      <c r="I657" s="242"/>
      <c r="J657" s="238"/>
      <c r="K657" s="238"/>
      <c r="L657" s="243"/>
      <c r="M657" s="244"/>
      <c r="N657" s="245"/>
      <c r="O657" s="245"/>
      <c r="P657" s="245"/>
      <c r="Q657" s="245"/>
      <c r="R657" s="245"/>
      <c r="S657" s="245"/>
      <c r="T657" s="246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47" t="s">
        <v>155</v>
      </c>
      <c r="AU657" s="247" t="s">
        <v>149</v>
      </c>
      <c r="AV657" s="14" t="s">
        <v>148</v>
      </c>
      <c r="AW657" s="14" t="s">
        <v>32</v>
      </c>
      <c r="AX657" s="14" t="s">
        <v>78</v>
      </c>
      <c r="AY657" s="247" t="s">
        <v>140</v>
      </c>
    </row>
    <row r="658" s="2" customFormat="1" ht="16.5" customHeight="1">
      <c r="A658" s="40"/>
      <c r="B658" s="41"/>
      <c r="C658" s="248" t="s">
        <v>1035</v>
      </c>
      <c r="D658" s="248" t="s">
        <v>215</v>
      </c>
      <c r="E658" s="249" t="s">
        <v>1036</v>
      </c>
      <c r="F658" s="250" t="s">
        <v>1037</v>
      </c>
      <c r="G658" s="251" t="s">
        <v>209</v>
      </c>
      <c r="H658" s="252">
        <v>10.710000000000001</v>
      </c>
      <c r="I658" s="253"/>
      <c r="J658" s="254">
        <f>ROUND(I658*H658,2)</f>
        <v>0</v>
      </c>
      <c r="K658" s="250" t="s">
        <v>147</v>
      </c>
      <c r="L658" s="255"/>
      <c r="M658" s="256" t="s">
        <v>19</v>
      </c>
      <c r="N658" s="257" t="s">
        <v>42</v>
      </c>
      <c r="O658" s="86"/>
      <c r="P658" s="215">
        <f>O658*H658</f>
        <v>0</v>
      </c>
      <c r="Q658" s="215">
        <v>0.00029999999999999997</v>
      </c>
      <c r="R658" s="215">
        <f>Q658*H658</f>
        <v>0.0032130000000000001</v>
      </c>
      <c r="S658" s="215">
        <v>0</v>
      </c>
      <c r="T658" s="216">
        <f>S658*H658</f>
        <v>0</v>
      </c>
      <c r="U658" s="40"/>
      <c r="V658" s="40"/>
      <c r="W658" s="40"/>
      <c r="X658" s="40"/>
      <c r="Y658" s="40"/>
      <c r="Z658" s="40"/>
      <c r="AA658" s="40"/>
      <c r="AB658" s="40"/>
      <c r="AC658" s="40"/>
      <c r="AD658" s="40"/>
      <c r="AE658" s="40"/>
      <c r="AR658" s="217" t="s">
        <v>354</v>
      </c>
      <c r="AT658" s="217" t="s">
        <v>215</v>
      </c>
      <c r="AU658" s="217" t="s">
        <v>149</v>
      </c>
      <c r="AY658" s="19" t="s">
        <v>140</v>
      </c>
      <c r="BE658" s="218">
        <f>IF(N658="základní",J658,0)</f>
        <v>0</v>
      </c>
      <c r="BF658" s="218">
        <f>IF(N658="snížená",J658,0)</f>
        <v>0</v>
      </c>
      <c r="BG658" s="218">
        <f>IF(N658="zákl. přenesená",J658,0)</f>
        <v>0</v>
      </c>
      <c r="BH658" s="218">
        <f>IF(N658="sníž. přenesená",J658,0)</f>
        <v>0</v>
      </c>
      <c r="BI658" s="218">
        <f>IF(N658="nulová",J658,0)</f>
        <v>0</v>
      </c>
      <c r="BJ658" s="19" t="s">
        <v>149</v>
      </c>
      <c r="BK658" s="218">
        <f>ROUND(I658*H658,2)</f>
        <v>0</v>
      </c>
      <c r="BL658" s="19" t="s">
        <v>284</v>
      </c>
      <c r="BM658" s="217" t="s">
        <v>1333</v>
      </c>
    </row>
    <row r="659" s="2" customFormat="1">
      <c r="A659" s="40"/>
      <c r="B659" s="41"/>
      <c r="C659" s="42"/>
      <c r="D659" s="219" t="s">
        <v>151</v>
      </c>
      <c r="E659" s="42"/>
      <c r="F659" s="220" t="s">
        <v>1037</v>
      </c>
      <c r="G659" s="42"/>
      <c r="H659" s="42"/>
      <c r="I659" s="221"/>
      <c r="J659" s="42"/>
      <c r="K659" s="42"/>
      <c r="L659" s="46"/>
      <c r="M659" s="222"/>
      <c r="N659" s="223"/>
      <c r="O659" s="86"/>
      <c r="P659" s="86"/>
      <c r="Q659" s="86"/>
      <c r="R659" s="86"/>
      <c r="S659" s="86"/>
      <c r="T659" s="87"/>
      <c r="U659" s="40"/>
      <c r="V659" s="40"/>
      <c r="W659" s="40"/>
      <c r="X659" s="40"/>
      <c r="Y659" s="40"/>
      <c r="Z659" s="40"/>
      <c r="AA659" s="40"/>
      <c r="AB659" s="40"/>
      <c r="AC659" s="40"/>
      <c r="AD659" s="40"/>
      <c r="AE659" s="40"/>
      <c r="AT659" s="19" t="s">
        <v>151</v>
      </c>
      <c r="AU659" s="19" t="s">
        <v>149</v>
      </c>
    </row>
    <row r="660" s="13" customFormat="1">
      <c r="A660" s="13"/>
      <c r="B660" s="226"/>
      <c r="C660" s="227"/>
      <c r="D660" s="219" t="s">
        <v>155</v>
      </c>
      <c r="E660" s="227"/>
      <c r="F660" s="229" t="s">
        <v>1039</v>
      </c>
      <c r="G660" s="227"/>
      <c r="H660" s="230">
        <v>10.710000000000001</v>
      </c>
      <c r="I660" s="231"/>
      <c r="J660" s="227"/>
      <c r="K660" s="227"/>
      <c r="L660" s="232"/>
      <c r="M660" s="233"/>
      <c r="N660" s="234"/>
      <c r="O660" s="234"/>
      <c r="P660" s="234"/>
      <c r="Q660" s="234"/>
      <c r="R660" s="234"/>
      <c r="S660" s="234"/>
      <c r="T660" s="235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36" t="s">
        <v>155</v>
      </c>
      <c r="AU660" s="236" t="s">
        <v>149</v>
      </c>
      <c r="AV660" s="13" t="s">
        <v>149</v>
      </c>
      <c r="AW660" s="13" t="s">
        <v>4</v>
      </c>
      <c r="AX660" s="13" t="s">
        <v>78</v>
      </c>
      <c r="AY660" s="236" t="s">
        <v>140</v>
      </c>
    </row>
    <row r="661" s="2" customFormat="1" ht="16.5" customHeight="1">
      <c r="A661" s="40"/>
      <c r="B661" s="41"/>
      <c r="C661" s="206" t="s">
        <v>1040</v>
      </c>
      <c r="D661" s="206" t="s">
        <v>143</v>
      </c>
      <c r="E661" s="207" t="s">
        <v>1041</v>
      </c>
      <c r="F661" s="208" t="s">
        <v>1042</v>
      </c>
      <c r="G661" s="209" t="s">
        <v>209</v>
      </c>
      <c r="H661" s="210">
        <v>1.8</v>
      </c>
      <c r="I661" s="211"/>
      <c r="J661" s="212">
        <f>ROUND(I661*H661,2)</f>
        <v>0</v>
      </c>
      <c r="K661" s="208" t="s">
        <v>147</v>
      </c>
      <c r="L661" s="46"/>
      <c r="M661" s="213" t="s">
        <v>19</v>
      </c>
      <c r="N661" s="214" t="s">
        <v>42</v>
      </c>
      <c r="O661" s="86"/>
      <c r="P661" s="215">
        <f>O661*H661</f>
        <v>0</v>
      </c>
      <c r="Q661" s="215">
        <v>0.00020000000000000001</v>
      </c>
      <c r="R661" s="215">
        <f>Q661*H661</f>
        <v>0.00036000000000000002</v>
      </c>
      <c r="S661" s="215">
        <v>0</v>
      </c>
      <c r="T661" s="216">
        <f>S661*H661</f>
        <v>0</v>
      </c>
      <c r="U661" s="40"/>
      <c r="V661" s="40"/>
      <c r="W661" s="40"/>
      <c r="X661" s="40"/>
      <c r="Y661" s="40"/>
      <c r="Z661" s="40"/>
      <c r="AA661" s="40"/>
      <c r="AB661" s="40"/>
      <c r="AC661" s="40"/>
      <c r="AD661" s="40"/>
      <c r="AE661" s="40"/>
      <c r="AR661" s="217" t="s">
        <v>284</v>
      </c>
      <c r="AT661" s="217" t="s">
        <v>143</v>
      </c>
      <c r="AU661" s="217" t="s">
        <v>149</v>
      </c>
      <c r="AY661" s="19" t="s">
        <v>140</v>
      </c>
      <c r="BE661" s="218">
        <f>IF(N661="základní",J661,0)</f>
        <v>0</v>
      </c>
      <c r="BF661" s="218">
        <f>IF(N661="snížená",J661,0)</f>
        <v>0</v>
      </c>
      <c r="BG661" s="218">
        <f>IF(N661="zákl. přenesená",J661,0)</f>
        <v>0</v>
      </c>
      <c r="BH661" s="218">
        <f>IF(N661="sníž. přenesená",J661,0)</f>
        <v>0</v>
      </c>
      <c r="BI661" s="218">
        <f>IF(N661="nulová",J661,0)</f>
        <v>0</v>
      </c>
      <c r="BJ661" s="19" t="s">
        <v>149</v>
      </c>
      <c r="BK661" s="218">
        <f>ROUND(I661*H661,2)</f>
        <v>0</v>
      </c>
      <c r="BL661" s="19" t="s">
        <v>284</v>
      </c>
      <c r="BM661" s="217" t="s">
        <v>1334</v>
      </c>
    </row>
    <row r="662" s="2" customFormat="1">
      <c r="A662" s="40"/>
      <c r="B662" s="41"/>
      <c r="C662" s="42"/>
      <c r="D662" s="219" t="s">
        <v>151</v>
      </c>
      <c r="E662" s="42"/>
      <c r="F662" s="220" t="s">
        <v>1044</v>
      </c>
      <c r="G662" s="42"/>
      <c r="H662" s="42"/>
      <c r="I662" s="221"/>
      <c r="J662" s="42"/>
      <c r="K662" s="42"/>
      <c r="L662" s="46"/>
      <c r="M662" s="222"/>
      <c r="N662" s="223"/>
      <c r="O662" s="86"/>
      <c r="P662" s="86"/>
      <c r="Q662" s="86"/>
      <c r="R662" s="86"/>
      <c r="S662" s="86"/>
      <c r="T662" s="87"/>
      <c r="U662" s="40"/>
      <c r="V662" s="40"/>
      <c r="W662" s="40"/>
      <c r="X662" s="40"/>
      <c r="Y662" s="40"/>
      <c r="Z662" s="40"/>
      <c r="AA662" s="40"/>
      <c r="AB662" s="40"/>
      <c r="AC662" s="40"/>
      <c r="AD662" s="40"/>
      <c r="AE662" s="40"/>
      <c r="AT662" s="19" t="s">
        <v>151</v>
      </c>
      <c r="AU662" s="19" t="s">
        <v>149</v>
      </c>
    </row>
    <row r="663" s="2" customFormat="1">
      <c r="A663" s="40"/>
      <c r="B663" s="41"/>
      <c r="C663" s="42"/>
      <c r="D663" s="224" t="s">
        <v>153</v>
      </c>
      <c r="E663" s="42"/>
      <c r="F663" s="225" t="s">
        <v>1045</v>
      </c>
      <c r="G663" s="42"/>
      <c r="H663" s="42"/>
      <c r="I663" s="221"/>
      <c r="J663" s="42"/>
      <c r="K663" s="42"/>
      <c r="L663" s="46"/>
      <c r="M663" s="222"/>
      <c r="N663" s="223"/>
      <c r="O663" s="86"/>
      <c r="P663" s="86"/>
      <c r="Q663" s="86"/>
      <c r="R663" s="86"/>
      <c r="S663" s="86"/>
      <c r="T663" s="87"/>
      <c r="U663" s="40"/>
      <c r="V663" s="40"/>
      <c r="W663" s="40"/>
      <c r="X663" s="40"/>
      <c r="Y663" s="40"/>
      <c r="Z663" s="40"/>
      <c r="AA663" s="40"/>
      <c r="AB663" s="40"/>
      <c r="AC663" s="40"/>
      <c r="AD663" s="40"/>
      <c r="AE663" s="40"/>
      <c r="AT663" s="19" t="s">
        <v>153</v>
      </c>
      <c r="AU663" s="19" t="s">
        <v>149</v>
      </c>
    </row>
    <row r="664" s="13" customFormat="1">
      <c r="A664" s="13"/>
      <c r="B664" s="226"/>
      <c r="C664" s="227"/>
      <c r="D664" s="219" t="s">
        <v>155</v>
      </c>
      <c r="E664" s="228" t="s">
        <v>19</v>
      </c>
      <c r="F664" s="229" t="s">
        <v>1046</v>
      </c>
      <c r="G664" s="227"/>
      <c r="H664" s="230">
        <v>1.8</v>
      </c>
      <c r="I664" s="231"/>
      <c r="J664" s="227"/>
      <c r="K664" s="227"/>
      <c r="L664" s="232"/>
      <c r="M664" s="233"/>
      <c r="N664" s="234"/>
      <c r="O664" s="234"/>
      <c r="P664" s="234"/>
      <c r="Q664" s="234"/>
      <c r="R664" s="234"/>
      <c r="S664" s="234"/>
      <c r="T664" s="235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36" t="s">
        <v>155</v>
      </c>
      <c r="AU664" s="236" t="s">
        <v>149</v>
      </c>
      <c r="AV664" s="13" t="s">
        <v>149</v>
      </c>
      <c r="AW664" s="13" t="s">
        <v>32</v>
      </c>
      <c r="AX664" s="13" t="s">
        <v>78</v>
      </c>
      <c r="AY664" s="236" t="s">
        <v>140</v>
      </c>
    </row>
    <row r="665" s="2" customFormat="1" ht="16.5" customHeight="1">
      <c r="A665" s="40"/>
      <c r="B665" s="41"/>
      <c r="C665" s="248" t="s">
        <v>1047</v>
      </c>
      <c r="D665" s="248" t="s">
        <v>215</v>
      </c>
      <c r="E665" s="249" t="s">
        <v>1048</v>
      </c>
      <c r="F665" s="250" t="s">
        <v>1049</v>
      </c>
      <c r="G665" s="251" t="s">
        <v>209</v>
      </c>
      <c r="H665" s="252">
        <v>1.8899999999999999</v>
      </c>
      <c r="I665" s="253"/>
      <c r="J665" s="254">
        <f>ROUND(I665*H665,2)</f>
        <v>0</v>
      </c>
      <c r="K665" s="250" t="s">
        <v>147</v>
      </c>
      <c r="L665" s="255"/>
      <c r="M665" s="256" t="s">
        <v>19</v>
      </c>
      <c r="N665" s="257" t="s">
        <v>42</v>
      </c>
      <c r="O665" s="86"/>
      <c r="P665" s="215">
        <f>O665*H665</f>
        <v>0</v>
      </c>
      <c r="Q665" s="215">
        <v>0.00029999999999999997</v>
      </c>
      <c r="R665" s="215">
        <f>Q665*H665</f>
        <v>0.0005669999999999999</v>
      </c>
      <c r="S665" s="215">
        <v>0</v>
      </c>
      <c r="T665" s="216">
        <f>S665*H665</f>
        <v>0</v>
      </c>
      <c r="U665" s="40"/>
      <c r="V665" s="40"/>
      <c r="W665" s="40"/>
      <c r="X665" s="40"/>
      <c r="Y665" s="40"/>
      <c r="Z665" s="40"/>
      <c r="AA665" s="40"/>
      <c r="AB665" s="40"/>
      <c r="AC665" s="40"/>
      <c r="AD665" s="40"/>
      <c r="AE665" s="40"/>
      <c r="AR665" s="217" t="s">
        <v>354</v>
      </c>
      <c r="AT665" s="217" t="s">
        <v>215</v>
      </c>
      <c r="AU665" s="217" t="s">
        <v>149</v>
      </c>
      <c r="AY665" s="19" t="s">
        <v>140</v>
      </c>
      <c r="BE665" s="218">
        <f>IF(N665="základní",J665,0)</f>
        <v>0</v>
      </c>
      <c r="BF665" s="218">
        <f>IF(N665="snížená",J665,0)</f>
        <v>0</v>
      </c>
      <c r="BG665" s="218">
        <f>IF(N665="zákl. přenesená",J665,0)</f>
        <v>0</v>
      </c>
      <c r="BH665" s="218">
        <f>IF(N665="sníž. přenesená",J665,0)</f>
        <v>0</v>
      </c>
      <c r="BI665" s="218">
        <f>IF(N665="nulová",J665,0)</f>
        <v>0</v>
      </c>
      <c r="BJ665" s="19" t="s">
        <v>149</v>
      </c>
      <c r="BK665" s="218">
        <f>ROUND(I665*H665,2)</f>
        <v>0</v>
      </c>
      <c r="BL665" s="19" t="s">
        <v>284</v>
      </c>
      <c r="BM665" s="217" t="s">
        <v>1335</v>
      </c>
    </row>
    <row r="666" s="2" customFormat="1">
      <c r="A666" s="40"/>
      <c r="B666" s="41"/>
      <c r="C666" s="42"/>
      <c r="D666" s="219" t="s">
        <v>151</v>
      </c>
      <c r="E666" s="42"/>
      <c r="F666" s="220" t="s">
        <v>1049</v>
      </c>
      <c r="G666" s="42"/>
      <c r="H666" s="42"/>
      <c r="I666" s="221"/>
      <c r="J666" s="42"/>
      <c r="K666" s="42"/>
      <c r="L666" s="46"/>
      <c r="M666" s="222"/>
      <c r="N666" s="223"/>
      <c r="O666" s="86"/>
      <c r="P666" s="86"/>
      <c r="Q666" s="86"/>
      <c r="R666" s="86"/>
      <c r="S666" s="86"/>
      <c r="T666" s="87"/>
      <c r="U666" s="40"/>
      <c r="V666" s="40"/>
      <c r="W666" s="40"/>
      <c r="X666" s="40"/>
      <c r="Y666" s="40"/>
      <c r="Z666" s="40"/>
      <c r="AA666" s="40"/>
      <c r="AB666" s="40"/>
      <c r="AC666" s="40"/>
      <c r="AD666" s="40"/>
      <c r="AE666" s="40"/>
      <c r="AT666" s="19" t="s">
        <v>151</v>
      </c>
      <c r="AU666" s="19" t="s">
        <v>149</v>
      </c>
    </row>
    <row r="667" s="13" customFormat="1">
      <c r="A667" s="13"/>
      <c r="B667" s="226"/>
      <c r="C667" s="227"/>
      <c r="D667" s="219" t="s">
        <v>155</v>
      </c>
      <c r="E667" s="227"/>
      <c r="F667" s="229" t="s">
        <v>1051</v>
      </c>
      <c r="G667" s="227"/>
      <c r="H667" s="230">
        <v>1.8899999999999999</v>
      </c>
      <c r="I667" s="231"/>
      <c r="J667" s="227"/>
      <c r="K667" s="227"/>
      <c r="L667" s="232"/>
      <c r="M667" s="233"/>
      <c r="N667" s="234"/>
      <c r="O667" s="234"/>
      <c r="P667" s="234"/>
      <c r="Q667" s="234"/>
      <c r="R667" s="234"/>
      <c r="S667" s="234"/>
      <c r="T667" s="235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T667" s="236" t="s">
        <v>155</v>
      </c>
      <c r="AU667" s="236" t="s">
        <v>149</v>
      </c>
      <c r="AV667" s="13" t="s">
        <v>149</v>
      </c>
      <c r="AW667" s="13" t="s">
        <v>4</v>
      </c>
      <c r="AX667" s="13" t="s">
        <v>78</v>
      </c>
      <c r="AY667" s="236" t="s">
        <v>140</v>
      </c>
    </row>
    <row r="668" s="2" customFormat="1" ht="16.5" customHeight="1">
      <c r="A668" s="40"/>
      <c r="B668" s="41"/>
      <c r="C668" s="206" t="s">
        <v>1052</v>
      </c>
      <c r="D668" s="206" t="s">
        <v>143</v>
      </c>
      <c r="E668" s="207" t="s">
        <v>1053</v>
      </c>
      <c r="F668" s="208" t="s">
        <v>1054</v>
      </c>
      <c r="G668" s="209" t="s">
        <v>362</v>
      </c>
      <c r="H668" s="210">
        <v>1</v>
      </c>
      <c r="I668" s="211"/>
      <c r="J668" s="212">
        <f>ROUND(I668*H668,2)</f>
        <v>0</v>
      </c>
      <c r="K668" s="208" t="s">
        <v>147</v>
      </c>
      <c r="L668" s="46"/>
      <c r="M668" s="213" t="s">
        <v>19</v>
      </c>
      <c r="N668" s="214" t="s">
        <v>42</v>
      </c>
      <c r="O668" s="86"/>
      <c r="P668" s="215">
        <f>O668*H668</f>
        <v>0</v>
      </c>
      <c r="Q668" s="215">
        <v>0.00020000000000000001</v>
      </c>
      <c r="R668" s="215">
        <f>Q668*H668</f>
        <v>0.00020000000000000001</v>
      </c>
      <c r="S668" s="215">
        <v>0</v>
      </c>
      <c r="T668" s="216">
        <f>S668*H668</f>
        <v>0</v>
      </c>
      <c r="U668" s="40"/>
      <c r="V668" s="40"/>
      <c r="W668" s="40"/>
      <c r="X668" s="40"/>
      <c r="Y668" s="40"/>
      <c r="Z668" s="40"/>
      <c r="AA668" s="40"/>
      <c r="AB668" s="40"/>
      <c r="AC668" s="40"/>
      <c r="AD668" s="40"/>
      <c r="AE668" s="40"/>
      <c r="AR668" s="217" t="s">
        <v>284</v>
      </c>
      <c r="AT668" s="217" t="s">
        <v>143</v>
      </c>
      <c r="AU668" s="217" t="s">
        <v>149</v>
      </c>
      <c r="AY668" s="19" t="s">
        <v>140</v>
      </c>
      <c r="BE668" s="218">
        <f>IF(N668="základní",J668,0)</f>
        <v>0</v>
      </c>
      <c r="BF668" s="218">
        <f>IF(N668="snížená",J668,0)</f>
        <v>0</v>
      </c>
      <c r="BG668" s="218">
        <f>IF(N668="zákl. přenesená",J668,0)</f>
        <v>0</v>
      </c>
      <c r="BH668" s="218">
        <f>IF(N668="sníž. přenesená",J668,0)</f>
        <v>0</v>
      </c>
      <c r="BI668" s="218">
        <f>IF(N668="nulová",J668,0)</f>
        <v>0</v>
      </c>
      <c r="BJ668" s="19" t="s">
        <v>149</v>
      </c>
      <c r="BK668" s="218">
        <f>ROUND(I668*H668,2)</f>
        <v>0</v>
      </c>
      <c r="BL668" s="19" t="s">
        <v>284</v>
      </c>
      <c r="BM668" s="217" t="s">
        <v>1336</v>
      </c>
    </row>
    <row r="669" s="2" customFormat="1">
      <c r="A669" s="40"/>
      <c r="B669" s="41"/>
      <c r="C669" s="42"/>
      <c r="D669" s="219" t="s">
        <v>151</v>
      </c>
      <c r="E669" s="42"/>
      <c r="F669" s="220" t="s">
        <v>1056</v>
      </c>
      <c r="G669" s="42"/>
      <c r="H669" s="42"/>
      <c r="I669" s="221"/>
      <c r="J669" s="42"/>
      <c r="K669" s="42"/>
      <c r="L669" s="46"/>
      <c r="M669" s="222"/>
      <c r="N669" s="223"/>
      <c r="O669" s="86"/>
      <c r="P669" s="86"/>
      <c r="Q669" s="86"/>
      <c r="R669" s="86"/>
      <c r="S669" s="86"/>
      <c r="T669" s="87"/>
      <c r="U669" s="40"/>
      <c r="V669" s="40"/>
      <c r="W669" s="40"/>
      <c r="X669" s="40"/>
      <c r="Y669" s="40"/>
      <c r="Z669" s="40"/>
      <c r="AA669" s="40"/>
      <c r="AB669" s="40"/>
      <c r="AC669" s="40"/>
      <c r="AD669" s="40"/>
      <c r="AE669" s="40"/>
      <c r="AT669" s="19" t="s">
        <v>151</v>
      </c>
      <c r="AU669" s="19" t="s">
        <v>149</v>
      </c>
    </row>
    <row r="670" s="2" customFormat="1">
      <c r="A670" s="40"/>
      <c r="B670" s="41"/>
      <c r="C670" s="42"/>
      <c r="D670" s="224" t="s">
        <v>153</v>
      </c>
      <c r="E670" s="42"/>
      <c r="F670" s="225" t="s">
        <v>1057</v>
      </c>
      <c r="G670" s="42"/>
      <c r="H670" s="42"/>
      <c r="I670" s="221"/>
      <c r="J670" s="42"/>
      <c r="K670" s="42"/>
      <c r="L670" s="46"/>
      <c r="M670" s="222"/>
      <c r="N670" s="223"/>
      <c r="O670" s="86"/>
      <c r="P670" s="86"/>
      <c r="Q670" s="86"/>
      <c r="R670" s="86"/>
      <c r="S670" s="86"/>
      <c r="T670" s="87"/>
      <c r="U670" s="40"/>
      <c r="V670" s="40"/>
      <c r="W670" s="40"/>
      <c r="X670" s="40"/>
      <c r="Y670" s="40"/>
      <c r="Z670" s="40"/>
      <c r="AA670" s="40"/>
      <c r="AB670" s="40"/>
      <c r="AC670" s="40"/>
      <c r="AD670" s="40"/>
      <c r="AE670" s="40"/>
      <c r="AT670" s="19" t="s">
        <v>153</v>
      </c>
      <c r="AU670" s="19" t="s">
        <v>149</v>
      </c>
    </row>
    <row r="671" s="2" customFormat="1" ht="16.5" customHeight="1">
      <c r="A671" s="40"/>
      <c r="B671" s="41"/>
      <c r="C671" s="206" t="s">
        <v>1058</v>
      </c>
      <c r="D671" s="206" t="s">
        <v>143</v>
      </c>
      <c r="E671" s="207" t="s">
        <v>1059</v>
      </c>
      <c r="F671" s="208" t="s">
        <v>1060</v>
      </c>
      <c r="G671" s="209" t="s">
        <v>146</v>
      </c>
      <c r="H671" s="210">
        <v>10.199999999999999</v>
      </c>
      <c r="I671" s="211"/>
      <c r="J671" s="212">
        <f>ROUND(I671*H671,2)</f>
        <v>0</v>
      </c>
      <c r="K671" s="208" t="s">
        <v>147</v>
      </c>
      <c r="L671" s="46"/>
      <c r="M671" s="213" t="s">
        <v>19</v>
      </c>
      <c r="N671" s="214" t="s">
        <v>42</v>
      </c>
      <c r="O671" s="86"/>
      <c r="P671" s="215">
        <f>O671*H671</f>
        <v>0</v>
      </c>
      <c r="Q671" s="215">
        <v>5.0000000000000002E-05</v>
      </c>
      <c r="R671" s="215">
        <f>Q671*H671</f>
        <v>0.00051000000000000004</v>
      </c>
      <c r="S671" s="215">
        <v>0</v>
      </c>
      <c r="T671" s="216">
        <f>S671*H671</f>
        <v>0</v>
      </c>
      <c r="U671" s="40"/>
      <c r="V671" s="40"/>
      <c r="W671" s="40"/>
      <c r="X671" s="40"/>
      <c r="Y671" s="40"/>
      <c r="Z671" s="40"/>
      <c r="AA671" s="40"/>
      <c r="AB671" s="40"/>
      <c r="AC671" s="40"/>
      <c r="AD671" s="40"/>
      <c r="AE671" s="40"/>
      <c r="AR671" s="217" t="s">
        <v>284</v>
      </c>
      <c r="AT671" s="217" t="s">
        <v>143</v>
      </c>
      <c r="AU671" s="217" t="s">
        <v>149</v>
      </c>
      <c r="AY671" s="19" t="s">
        <v>140</v>
      </c>
      <c r="BE671" s="218">
        <f>IF(N671="základní",J671,0)</f>
        <v>0</v>
      </c>
      <c r="BF671" s="218">
        <f>IF(N671="snížená",J671,0)</f>
        <v>0</v>
      </c>
      <c r="BG671" s="218">
        <f>IF(N671="zákl. přenesená",J671,0)</f>
        <v>0</v>
      </c>
      <c r="BH671" s="218">
        <f>IF(N671="sníž. přenesená",J671,0)</f>
        <v>0</v>
      </c>
      <c r="BI671" s="218">
        <f>IF(N671="nulová",J671,0)</f>
        <v>0</v>
      </c>
      <c r="BJ671" s="19" t="s">
        <v>149</v>
      </c>
      <c r="BK671" s="218">
        <f>ROUND(I671*H671,2)</f>
        <v>0</v>
      </c>
      <c r="BL671" s="19" t="s">
        <v>284</v>
      </c>
      <c r="BM671" s="217" t="s">
        <v>1337</v>
      </c>
    </row>
    <row r="672" s="2" customFormat="1">
      <c r="A672" s="40"/>
      <c r="B672" s="41"/>
      <c r="C672" s="42"/>
      <c r="D672" s="219" t="s">
        <v>151</v>
      </c>
      <c r="E672" s="42"/>
      <c r="F672" s="220" t="s">
        <v>1062</v>
      </c>
      <c r="G672" s="42"/>
      <c r="H672" s="42"/>
      <c r="I672" s="221"/>
      <c r="J672" s="42"/>
      <c r="K672" s="42"/>
      <c r="L672" s="46"/>
      <c r="M672" s="222"/>
      <c r="N672" s="223"/>
      <c r="O672" s="86"/>
      <c r="P672" s="86"/>
      <c r="Q672" s="86"/>
      <c r="R672" s="86"/>
      <c r="S672" s="86"/>
      <c r="T672" s="87"/>
      <c r="U672" s="40"/>
      <c r="V672" s="40"/>
      <c r="W672" s="40"/>
      <c r="X672" s="40"/>
      <c r="Y672" s="40"/>
      <c r="Z672" s="40"/>
      <c r="AA672" s="40"/>
      <c r="AB672" s="40"/>
      <c r="AC672" s="40"/>
      <c r="AD672" s="40"/>
      <c r="AE672" s="40"/>
      <c r="AT672" s="19" t="s">
        <v>151</v>
      </c>
      <c r="AU672" s="19" t="s">
        <v>149</v>
      </c>
    </row>
    <row r="673" s="2" customFormat="1">
      <c r="A673" s="40"/>
      <c r="B673" s="41"/>
      <c r="C673" s="42"/>
      <c r="D673" s="224" t="s">
        <v>153</v>
      </c>
      <c r="E673" s="42"/>
      <c r="F673" s="225" t="s">
        <v>1063</v>
      </c>
      <c r="G673" s="42"/>
      <c r="H673" s="42"/>
      <c r="I673" s="221"/>
      <c r="J673" s="42"/>
      <c r="K673" s="42"/>
      <c r="L673" s="46"/>
      <c r="M673" s="222"/>
      <c r="N673" s="223"/>
      <c r="O673" s="86"/>
      <c r="P673" s="86"/>
      <c r="Q673" s="86"/>
      <c r="R673" s="86"/>
      <c r="S673" s="86"/>
      <c r="T673" s="87"/>
      <c r="U673" s="40"/>
      <c r="V673" s="40"/>
      <c r="W673" s="40"/>
      <c r="X673" s="40"/>
      <c r="Y673" s="40"/>
      <c r="Z673" s="40"/>
      <c r="AA673" s="40"/>
      <c r="AB673" s="40"/>
      <c r="AC673" s="40"/>
      <c r="AD673" s="40"/>
      <c r="AE673" s="40"/>
      <c r="AT673" s="19" t="s">
        <v>153</v>
      </c>
      <c r="AU673" s="19" t="s">
        <v>149</v>
      </c>
    </row>
    <row r="674" s="13" customFormat="1">
      <c r="A674" s="13"/>
      <c r="B674" s="226"/>
      <c r="C674" s="227"/>
      <c r="D674" s="219" t="s">
        <v>155</v>
      </c>
      <c r="E674" s="228" t="s">
        <v>19</v>
      </c>
      <c r="F674" s="229" t="s">
        <v>1330</v>
      </c>
      <c r="G674" s="227"/>
      <c r="H674" s="230">
        <v>3.6000000000000001</v>
      </c>
      <c r="I674" s="231"/>
      <c r="J674" s="227"/>
      <c r="K674" s="227"/>
      <c r="L674" s="232"/>
      <c r="M674" s="233"/>
      <c r="N674" s="234"/>
      <c r="O674" s="234"/>
      <c r="P674" s="234"/>
      <c r="Q674" s="234"/>
      <c r="R674" s="234"/>
      <c r="S674" s="234"/>
      <c r="T674" s="235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36" t="s">
        <v>155</v>
      </c>
      <c r="AU674" s="236" t="s">
        <v>149</v>
      </c>
      <c r="AV674" s="13" t="s">
        <v>149</v>
      </c>
      <c r="AW674" s="13" t="s">
        <v>32</v>
      </c>
      <c r="AX674" s="13" t="s">
        <v>70</v>
      </c>
      <c r="AY674" s="236" t="s">
        <v>140</v>
      </c>
    </row>
    <row r="675" s="13" customFormat="1">
      <c r="A675" s="13"/>
      <c r="B675" s="226"/>
      <c r="C675" s="227"/>
      <c r="D675" s="219" t="s">
        <v>155</v>
      </c>
      <c r="E675" s="228" t="s">
        <v>19</v>
      </c>
      <c r="F675" s="229" t="s">
        <v>1331</v>
      </c>
      <c r="G675" s="227"/>
      <c r="H675" s="230">
        <v>3</v>
      </c>
      <c r="I675" s="231"/>
      <c r="J675" s="227"/>
      <c r="K675" s="227"/>
      <c r="L675" s="232"/>
      <c r="M675" s="233"/>
      <c r="N675" s="234"/>
      <c r="O675" s="234"/>
      <c r="P675" s="234"/>
      <c r="Q675" s="234"/>
      <c r="R675" s="234"/>
      <c r="S675" s="234"/>
      <c r="T675" s="235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36" t="s">
        <v>155</v>
      </c>
      <c r="AU675" s="236" t="s">
        <v>149</v>
      </c>
      <c r="AV675" s="13" t="s">
        <v>149</v>
      </c>
      <c r="AW675" s="13" t="s">
        <v>32</v>
      </c>
      <c r="AX675" s="13" t="s">
        <v>70</v>
      </c>
      <c r="AY675" s="236" t="s">
        <v>140</v>
      </c>
    </row>
    <row r="676" s="13" customFormat="1">
      <c r="A676" s="13"/>
      <c r="B676" s="226"/>
      <c r="C676" s="227"/>
      <c r="D676" s="219" t="s">
        <v>155</v>
      </c>
      <c r="E676" s="228" t="s">
        <v>19</v>
      </c>
      <c r="F676" s="229" t="s">
        <v>1332</v>
      </c>
      <c r="G676" s="227"/>
      <c r="H676" s="230">
        <v>3.6000000000000001</v>
      </c>
      <c r="I676" s="231"/>
      <c r="J676" s="227"/>
      <c r="K676" s="227"/>
      <c r="L676" s="232"/>
      <c r="M676" s="233"/>
      <c r="N676" s="234"/>
      <c r="O676" s="234"/>
      <c r="P676" s="234"/>
      <c r="Q676" s="234"/>
      <c r="R676" s="234"/>
      <c r="S676" s="234"/>
      <c r="T676" s="235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36" t="s">
        <v>155</v>
      </c>
      <c r="AU676" s="236" t="s">
        <v>149</v>
      </c>
      <c r="AV676" s="13" t="s">
        <v>149</v>
      </c>
      <c r="AW676" s="13" t="s">
        <v>32</v>
      </c>
      <c r="AX676" s="13" t="s">
        <v>70</v>
      </c>
      <c r="AY676" s="236" t="s">
        <v>140</v>
      </c>
    </row>
    <row r="677" s="14" customFormat="1">
      <c r="A677" s="14"/>
      <c r="B677" s="237"/>
      <c r="C677" s="238"/>
      <c r="D677" s="219" t="s">
        <v>155</v>
      </c>
      <c r="E677" s="239" t="s">
        <v>19</v>
      </c>
      <c r="F677" s="240" t="s">
        <v>172</v>
      </c>
      <c r="G677" s="238"/>
      <c r="H677" s="241">
        <v>10.199999999999999</v>
      </c>
      <c r="I677" s="242"/>
      <c r="J677" s="238"/>
      <c r="K677" s="238"/>
      <c r="L677" s="243"/>
      <c r="M677" s="244"/>
      <c r="N677" s="245"/>
      <c r="O677" s="245"/>
      <c r="P677" s="245"/>
      <c r="Q677" s="245"/>
      <c r="R677" s="245"/>
      <c r="S677" s="245"/>
      <c r="T677" s="246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47" t="s">
        <v>155</v>
      </c>
      <c r="AU677" s="247" t="s">
        <v>149</v>
      </c>
      <c r="AV677" s="14" t="s">
        <v>148</v>
      </c>
      <c r="AW677" s="14" t="s">
        <v>32</v>
      </c>
      <c r="AX677" s="14" t="s">
        <v>78</v>
      </c>
      <c r="AY677" s="247" t="s">
        <v>140</v>
      </c>
    </row>
    <row r="678" s="2" customFormat="1" ht="16.5" customHeight="1">
      <c r="A678" s="40"/>
      <c r="B678" s="41"/>
      <c r="C678" s="206" t="s">
        <v>1064</v>
      </c>
      <c r="D678" s="206" t="s">
        <v>143</v>
      </c>
      <c r="E678" s="207" t="s">
        <v>1065</v>
      </c>
      <c r="F678" s="208" t="s">
        <v>1066</v>
      </c>
      <c r="G678" s="209" t="s">
        <v>308</v>
      </c>
      <c r="H678" s="210">
        <v>0.93600000000000005</v>
      </c>
      <c r="I678" s="211"/>
      <c r="J678" s="212">
        <f>ROUND(I678*H678,2)</f>
        <v>0</v>
      </c>
      <c r="K678" s="208" t="s">
        <v>147</v>
      </c>
      <c r="L678" s="46"/>
      <c r="M678" s="213" t="s">
        <v>19</v>
      </c>
      <c r="N678" s="214" t="s">
        <v>42</v>
      </c>
      <c r="O678" s="86"/>
      <c r="P678" s="215">
        <f>O678*H678</f>
        <v>0</v>
      </c>
      <c r="Q678" s="215">
        <v>0</v>
      </c>
      <c r="R678" s="215">
        <f>Q678*H678</f>
        <v>0</v>
      </c>
      <c r="S678" s="215">
        <v>0</v>
      </c>
      <c r="T678" s="216">
        <f>S678*H678</f>
        <v>0</v>
      </c>
      <c r="U678" s="40"/>
      <c r="V678" s="40"/>
      <c r="W678" s="40"/>
      <c r="X678" s="40"/>
      <c r="Y678" s="40"/>
      <c r="Z678" s="40"/>
      <c r="AA678" s="40"/>
      <c r="AB678" s="40"/>
      <c r="AC678" s="40"/>
      <c r="AD678" s="40"/>
      <c r="AE678" s="40"/>
      <c r="AR678" s="217" t="s">
        <v>284</v>
      </c>
      <c r="AT678" s="217" t="s">
        <v>143</v>
      </c>
      <c r="AU678" s="217" t="s">
        <v>149</v>
      </c>
      <c r="AY678" s="19" t="s">
        <v>140</v>
      </c>
      <c r="BE678" s="218">
        <f>IF(N678="základní",J678,0)</f>
        <v>0</v>
      </c>
      <c r="BF678" s="218">
        <f>IF(N678="snížená",J678,0)</f>
        <v>0</v>
      </c>
      <c r="BG678" s="218">
        <f>IF(N678="zákl. přenesená",J678,0)</f>
        <v>0</v>
      </c>
      <c r="BH678" s="218">
        <f>IF(N678="sníž. přenesená",J678,0)</f>
        <v>0</v>
      </c>
      <c r="BI678" s="218">
        <f>IF(N678="nulová",J678,0)</f>
        <v>0</v>
      </c>
      <c r="BJ678" s="19" t="s">
        <v>149</v>
      </c>
      <c r="BK678" s="218">
        <f>ROUND(I678*H678,2)</f>
        <v>0</v>
      </c>
      <c r="BL678" s="19" t="s">
        <v>284</v>
      </c>
      <c r="BM678" s="217" t="s">
        <v>1338</v>
      </c>
    </row>
    <row r="679" s="2" customFormat="1">
      <c r="A679" s="40"/>
      <c r="B679" s="41"/>
      <c r="C679" s="42"/>
      <c r="D679" s="219" t="s">
        <v>151</v>
      </c>
      <c r="E679" s="42"/>
      <c r="F679" s="220" t="s">
        <v>1068</v>
      </c>
      <c r="G679" s="42"/>
      <c r="H679" s="42"/>
      <c r="I679" s="221"/>
      <c r="J679" s="42"/>
      <c r="K679" s="42"/>
      <c r="L679" s="46"/>
      <c r="M679" s="222"/>
      <c r="N679" s="223"/>
      <c r="O679" s="86"/>
      <c r="P679" s="86"/>
      <c r="Q679" s="86"/>
      <c r="R679" s="86"/>
      <c r="S679" s="86"/>
      <c r="T679" s="87"/>
      <c r="U679" s="40"/>
      <c r="V679" s="40"/>
      <c r="W679" s="40"/>
      <c r="X679" s="40"/>
      <c r="Y679" s="40"/>
      <c r="Z679" s="40"/>
      <c r="AA679" s="40"/>
      <c r="AB679" s="40"/>
      <c r="AC679" s="40"/>
      <c r="AD679" s="40"/>
      <c r="AE679" s="40"/>
      <c r="AT679" s="19" t="s">
        <v>151</v>
      </c>
      <c r="AU679" s="19" t="s">
        <v>149</v>
      </c>
    </row>
    <row r="680" s="2" customFormat="1">
      <c r="A680" s="40"/>
      <c r="B680" s="41"/>
      <c r="C680" s="42"/>
      <c r="D680" s="224" t="s">
        <v>153</v>
      </c>
      <c r="E680" s="42"/>
      <c r="F680" s="225" t="s">
        <v>1069</v>
      </c>
      <c r="G680" s="42"/>
      <c r="H680" s="42"/>
      <c r="I680" s="221"/>
      <c r="J680" s="42"/>
      <c r="K680" s="42"/>
      <c r="L680" s="46"/>
      <c r="M680" s="222"/>
      <c r="N680" s="223"/>
      <c r="O680" s="86"/>
      <c r="P680" s="86"/>
      <c r="Q680" s="86"/>
      <c r="R680" s="86"/>
      <c r="S680" s="86"/>
      <c r="T680" s="87"/>
      <c r="U680" s="40"/>
      <c r="V680" s="40"/>
      <c r="W680" s="40"/>
      <c r="X680" s="40"/>
      <c r="Y680" s="40"/>
      <c r="Z680" s="40"/>
      <c r="AA680" s="40"/>
      <c r="AB680" s="40"/>
      <c r="AC680" s="40"/>
      <c r="AD680" s="40"/>
      <c r="AE680" s="40"/>
      <c r="AT680" s="19" t="s">
        <v>153</v>
      </c>
      <c r="AU680" s="19" t="s">
        <v>149</v>
      </c>
    </row>
    <row r="681" s="12" customFormat="1" ht="22.8" customHeight="1">
      <c r="A681" s="12"/>
      <c r="B681" s="190"/>
      <c r="C681" s="191"/>
      <c r="D681" s="192" t="s">
        <v>69</v>
      </c>
      <c r="E681" s="204" t="s">
        <v>1070</v>
      </c>
      <c r="F681" s="204" t="s">
        <v>1071</v>
      </c>
      <c r="G681" s="191"/>
      <c r="H681" s="191"/>
      <c r="I681" s="194"/>
      <c r="J681" s="205">
        <f>BK681</f>
        <v>0</v>
      </c>
      <c r="K681" s="191"/>
      <c r="L681" s="196"/>
      <c r="M681" s="197"/>
      <c r="N681" s="198"/>
      <c r="O681" s="198"/>
      <c r="P681" s="199">
        <f>SUM(P682:P700)</f>
        <v>0</v>
      </c>
      <c r="Q681" s="198"/>
      <c r="R681" s="199">
        <f>SUM(R682:R700)</f>
        <v>0.0052099200000000007</v>
      </c>
      <c r="S681" s="198"/>
      <c r="T681" s="200">
        <f>SUM(T682:T700)</f>
        <v>0</v>
      </c>
      <c r="U681" s="12"/>
      <c r="V681" s="12"/>
      <c r="W681" s="12"/>
      <c r="X681" s="12"/>
      <c r="Y681" s="12"/>
      <c r="Z681" s="12"/>
      <c r="AA681" s="12"/>
      <c r="AB681" s="12"/>
      <c r="AC681" s="12"/>
      <c r="AD681" s="12"/>
      <c r="AE681" s="12"/>
      <c r="AR681" s="201" t="s">
        <v>149</v>
      </c>
      <c r="AT681" s="202" t="s">
        <v>69</v>
      </c>
      <c r="AU681" s="202" t="s">
        <v>78</v>
      </c>
      <c r="AY681" s="201" t="s">
        <v>140</v>
      </c>
      <c r="BK681" s="203">
        <f>SUM(BK682:BK700)</f>
        <v>0</v>
      </c>
    </row>
    <row r="682" s="2" customFormat="1" ht="16.5" customHeight="1">
      <c r="A682" s="40"/>
      <c r="B682" s="41"/>
      <c r="C682" s="206" t="s">
        <v>1072</v>
      </c>
      <c r="D682" s="206" t="s">
        <v>143</v>
      </c>
      <c r="E682" s="207" t="s">
        <v>1073</v>
      </c>
      <c r="F682" s="208" t="s">
        <v>1074</v>
      </c>
      <c r="G682" s="209" t="s">
        <v>146</v>
      </c>
      <c r="H682" s="210">
        <v>8.0340000000000007</v>
      </c>
      <c r="I682" s="211"/>
      <c r="J682" s="212">
        <f>ROUND(I682*H682,2)</f>
        <v>0</v>
      </c>
      <c r="K682" s="208" t="s">
        <v>147</v>
      </c>
      <c r="L682" s="46"/>
      <c r="M682" s="213" t="s">
        <v>19</v>
      </c>
      <c r="N682" s="214" t="s">
        <v>42</v>
      </c>
      <c r="O682" s="86"/>
      <c r="P682" s="215">
        <f>O682*H682</f>
        <v>0</v>
      </c>
      <c r="Q682" s="215">
        <v>8.0000000000000007E-05</v>
      </c>
      <c r="R682" s="215">
        <f>Q682*H682</f>
        <v>0.00064272000000000016</v>
      </c>
      <c r="S682" s="215">
        <v>0</v>
      </c>
      <c r="T682" s="216">
        <f>S682*H682</f>
        <v>0</v>
      </c>
      <c r="U682" s="40"/>
      <c r="V682" s="40"/>
      <c r="W682" s="40"/>
      <c r="X682" s="40"/>
      <c r="Y682" s="40"/>
      <c r="Z682" s="40"/>
      <c r="AA682" s="40"/>
      <c r="AB682" s="40"/>
      <c r="AC682" s="40"/>
      <c r="AD682" s="40"/>
      <c r="AE682" s="40"/>
      <c r="AR682" s="217" t="s">
        <v>284</v>
      </c>
      <c r="AT682" s="217" t="s">
        <v>143</v>
      </c>
      <c r="AU682" s="217" t="s">
        <v>149</v>
      </c>
      <c r="AY682" s="19" t="s">
        <v>140</v>
      </c>
      <c r="BE682" s="218">
        <f>IF(N682="základní",J682,0)</f>
        <v>0</v>
      </c>
      <c r="BF682" s="218">
        <f>IF(N682="snížená",J682,0)</f>
        <v>0</v>
      </c>
      <c r="BG682" s="218">
        <f>IF(N682="zákl. přenesená",J682,0)</f>
        <v>0</v>
      </c>
      <c r="BH682" s="218">
        <f>IF(N682="sníž. přenesená",J682,0)</f>
        <v>0</v>
      </c>
      <c r="BI682" s="218">
        <f>IF(N682="nulová",J682,0)</f>
        <v>0</v>
      </c>
      <c r="BJ682" s="19" t="s">
        <v>149</v>
      </c>
      <c r="BK682" s="218">
        <f>ROUND(I682*H682,2)</f>
        <v>0</v>
      </c>
      <c r="BL682" s="19" t="s">
        <v>284</v>
      </c>
      <c r="BM682" s="217" t="s">
        <v>1339</v>
      </c>
    </row>
    <row r="683" s="2" customFormat="1">
      <c r="A683" s="40"/>
      <c r="B683" s="41"/>
      <c r="C683" s="42"/>
      <c r="D683" s="219" t="s">
        <v>151</v>
      </c>
      <c r="E683" s="42"/>
      <c r="F683" s="220" t="s">
        <v>1076</v>
      </c>
      <c r="G683" s="42"/>
      <c r="H683" s="42"/>
      <c r="I683" s="221"/>
      <c r="J683" s="42"/>
      <c r="K683" s="42"/>
      <c r="L683" s="46"/>
      <c r="M683" s="222"/>
      <c r="N683" s="223"/>
      <c r="O683" s="86"/>
      <c r="P683" s="86"/>
      <c r="Q683" s="86"/>
      <c r="R683" s="86"/>
      <c r="S683" s="86"/>
      <c r="T683" s="87"/>
      <c r="U683" s="40"/>
      <c r="V683" s="40"/>
      <c r="W683" s="40"/>
      <c r="X683" s="40"/>
      <c r="Y683" s="40"/>
      <c r="Z683" s="40"/>
      <c r="AA683" s="40"/>
      <c r="AB683" s="40"/>
      <c r="AC683" s="40"/>
      <c r="AD683" s="40"/>
      <c r="AE683" s="40"/>
      <c r="AT683" s="19" t="s">
        <v>151</v>
      </c>
      <c r="AU683" s="19" t="s">
        <v>149</v>
      </c>
    </row>
    <row r="684" s="2" customFormat="1">
      <c r="A684" s="40"/>
      <c r="B684" s="41"/>
      <c r="C684" s="42"/>
      <c r="D684" s="224" t="s">
        <v>153</v>
      </c>
      <c r="E684" s="42"/>
      <c r="F684" s="225" t="s">
        <v>1077</v>
      </c>
      <c r="G684" s="42"/>
      <c r="H684" s="42"/>
      <c r="I684" s="221"/>
      <c r="J684" s="42"/>
      <c r="K684" s="42"/>
      <c r="L684" s="46"/>
      <c r="M684" s="222"/>
      <c r="N684" s="223"/>
      <c r="O684" s="86"/>
      <c r="P684" s="86"/>
      <c r="Q684" s="86"/>
      <c r="R684" s="86"/>
      <c r="S684" s="86"/>
      <c r="T684" s="87"/>
      <c r="U684" s="40"/>
      <c r="V684" s="40"/>
      <c r="W684" s="40"/>
      <c r="X684" s="40"/>
      <c r="Y684" s="40"/>
      <c r="Z684" s="40"/>
      <c r="AA684" s="40"/>
      <c r="AB684" s="40"/>
      <c r="AC684" s="40"/>
      <c r="AD684" s="40"/>
      <c r="AE684" s="40"/>
      <c r="AT684" s="19" t="s">
        <v>153</v>
      </c>
      <c r="AU684" s="19" t="s">
        <v>149</v>
      </c>
    </row>
    <row r="685" s="13" customFormat="1">
      <c r="A685" s="13"/>
      <c r="B685" s="226"/>
      <c r="C685" s="227"/>
      <c r="D685" s="219" t="s">
        <v>155</v>
      </c>
      <c r="E685" s="228" t="s">
        <v>19</v>
      </c>
      <c r="F685" s="229" t="s">
        <v>1078</v>
      </c>
      <c r="G685" s="227"/>
      <c r="H685" s="230">
        <v>6.758</v>
      </c>
      <c r="I685" s="231"/>
      <c r="J685" s="227"/>
      <c r="K685" s="227"/>
      <c r="L685" s="232"/>
      <c r="M685" s="233"/>
      <c r="N685" s="234"/>
      <c r="O685" s="234"/>
      <c r="P685" s="234"/>
      <c r="Q685" s="234"/>
      <c r="R685" s="234"/>
      <c r="S685" s="234"/>
      <c r="T685" s="235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236" t="s">
        <v>155</v>
      </c>
      <c r="AU685" s="236" t="s">
        <v>149</v>
      </c>
      <c r="AV685" s="13" t="s">
        <v>149</v>
      </c>
      <c r="AW685" s="13" t="s">
        <v>32</v>
      </c>
      <c r="AX685" s="13" t="s">
        <v>70</v>
      </c>
      <c r="AY685" s="236" t="s">
        <v>140</v>
      </c>
    </row>
    <row r="686" s="13" customFormat="1">
      <c r="A686" s="13"/>
      <c r="B686" s="226"/>
      <c r="C686" s="227"/>
      <c r="D686" s="219" t="s">
        <v>155</v>
      </c>
      <c r="E686" s="228" t="s">
        <v>19</v>
      </c>
      <c r="F686" s="229" t="s">
        <v>1079</v>
      </c>
      <c r="G686" s="227"/>
      <c r="H686" s="230">
        <v>0.39600000000000002</v>
      </c>
      <c r="I686" s="231"/>
      <c r="J686" s="227"/>
      <c r="K686" s="227"/>
      <c r="L686" s="232"/>
      <c r="M686" s="233"/>
      <c r="N686" s="234"/>
      <c r="O686" s="234"/>
      <c r="P686" s="234"/>
      <c r="Q686" s="234"/>
      <c r="R686" s="234"/>
      <c r="S686" s="234"/>
      <c r="T686" s="235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36" t="s">
        <v>155</v>
      </c>
      <c r="AU686" s="236" t="s">
        <v>149</v>
      </c>
      <c r="AV686" s="13" t="s">
        <v>149</v>
      </c>
      <c r="AW686" s="13" t="s">
        <v>32</v>
      </c>
      <c r="AX686" s="13" t="s">
        <v>70</v>
      </c>
      <c r="AY686" s="236" t="s">
        <v>140</v>
      </c>
    </row>
    <row r="687" s="13" customFormat="1">
      <c r="A687" s="13"/>
      <c r="B687" s="226"/>
      <c r="C687" s="227"/>
      <c r="D687" s="219" t="s">
        <v>155</v>
      </c>
      <c r="E687" s="228" t="s">
        <v>19</v>
      </c>
      <c r="F687" s="229" t="s">
        <v>1080</v>
      </c>
      <c r="G687" s="227"/>
      <c r="H687" s="230">
        <v>0.88</v>
      </c>
      <c r="I687" s="231"/>
      <c r="J687" s="227"/>
      <c r="K687" s="227"/>
      <c r="L687" s="232"/>
      <c r="M687" s="233"/>
      <c r="N687" s="234"/>
      <c r="O687" s="234"/>
      <c r="P687" s="234"/>
      <c r="Q687" s="234"/>
      <c r="R687" s="234"/>
      <c r="S687" s="234"/>
      <c r="T687" s="235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36" t="s">
        <v>155</v>
      </c>
      <c r="AU687" s="236" t="s">
        <v>149</v>
      </c>
      <c r="AV687" s="13" t="s">
        <v>149</v>
      </c>
      <c r="AW687" s="13" t="s">
        <v>32</v>
      </c>
      <c r="AX687" s="13" t="s">
        <v>70</v>
      </c>
      <c r="AY687" s="236" t="s">
        <v>140</v>
      </c>
    </row>
    <row r="688" s="14" customFormat="1">
      <c r="A688" s="14"/>
      <c r="B688" s="237"/>
      <c r="C688" s="238"/>
      <c r="D688" s="219" t="s">
        <v>155</v>
      </c>
      <c r="E688" s="239" t="s">
        <v>19</v>
      </c>
      <c r="F688" s="240" t="s">
        <v>172</v>
      </c>
      <c r="G688" s="238"/>
      <c r="H688" s="241">
        <v>8.0340000000000007</v>
      </c>
      <c r="I688" s="242"/>
      <c r="J688" s="238"/>
      <c r="K688" s="238"/>
      <c r="L688" s="243"/>
      <c r="M688" s="244"/>
      <c r="N688" s="245"/>
      <c r="O688" s="245"/>
      <c r="P688" s="245"/>
      <c r="Q688" s="245"/>
      <c r="R688" s="245"/>
      <c r="S688" s="245"/>
      <c r="T688" s="246"/>
      <c r="U688" s="14"/>
      <c r="V688" s="14"/>
      <c r="W688" s="14"/>
      <c r="X688" s="14"/>
      <c r="Y688" s="14"/>
      <c r="Z688" s="14"/>
      <c r="AA688" s="14"/>
      <c r="AB688" s="14"/>
      <c r="AC688" s="14"/>
      <c r="AD688" s="14"/>
      <c r="AE688" s="14"/>
      <c r="AT688" s="247" t="s">
        <v>155</v>
      </c>
      <c r="AU688" s="247" t="s">
        <v>149</v>
      </c>
      <c r="AV688" s="14" t="s">
        <v>148</v>
      </c>
      <c r="AW688" s="14" t="s">
        <v>32</v>
      </c>
      <c r="AX688" s="14" t="s">
        <v>78</v>
      </c>
      <c r="AY688" s="247" t="s">
        <v>140</v>
      </c>
    </row>
    <row r="689" s="2" customFormat="1" ht="16.5" customHeight="1">
      <c r="A689" s="40"/>
      <c r="B689" s="41"/>
      <c r="C689" s="206" t="s">
        <v>1081</v>
      </c>
      <c r="D689" s="206" t="s">
        <v>143</v>
      </c>
      <c r="E689" s="207" t="s">
        <v>1082</v>
      </c>
      <c r="F689" s="208" t="s">
        <v>1083</v>
      </c>
      <c r="G689" s="209" t="s">
        <v>146</v>
      </c>
      <c r="H689" s="210">
        <v>8.3040000000000003</v>
      </c>
      <c r="I689" s="211"/>
      <c r="J689" s="212">
        <f>ROUND(I689*H689,2)</f>
        <v>0</v>
      </c>
      <c r="K689" s="208" t="s">
        <v>147</v>
      </c>
      <c r="L689" s="46"/>
      <c r="M689" s="213" t="s">
        <v>19</v>
      </c>
      <c r="N689" s="214" t="s">
        <v>42</v>
      </c>
      <c r="O689" s="86"/>
      <c r="P689" s="215">
        <f>O689*H689</f>
        <v>0</v>
      </c>
      <c r="Q689" s="215">
        <v>0.00013999999999999999</v>
      </c>
      <c r="R689" s="215">
        <f>Q689*H689</f>
        <v>0.00116256</v>
      </c>
      <c r="S689" s="215">
        <v>0</v>
      </c>
      <c r="T689" s="216">
        <f>S689*H689</f>
        <v>0</v>
      </c>
      <c r="U689" s="40"/>
      <c r="V689" s="40"/>
      <c r="W689" s="40"/>
      <c r="X689" s="40"/>
      <c r="Y689" s="40"/>
      <c r="Z689" s="40"/>
      <c r="AA689" s="40"/>
      <c r="AB689" s="40"/>
      <c r="AC689" s="40"/>
      <c r="AD689" s="40"/>
      <c r="AE689" s="40"/>
      <c r="AR689" s="217" t="s">
        <v>284</v>
      </c>
      <c r="AT689" s="217" t="s">
        <v>143</v>
      </c>
      <c r="AU689" s="217" t="s">
        <v>149</v>
      </c>
      <c r="AY689" s="19" t="s">
        <v>140</v>
      </c>
      <c r="BE689" s="218">
        <f>IF(N689="základní",J689,0)</f>
        <v>0</v>
      </c>
      <c r="BF689" s="218">
        <f>IF(N689="snížená",J689,0)</f>
        <v>0</v>
      </c>
      <c r="BG689" s="218">
        <f>IF(N689="zákl. přenesená",J689,0)</f>
        <v>0</v>
      </c>
      <c r="BH689" s="218">
        <f>IF(N689="sníž. přenesená",J689,0)</f>
        <v>0</v>
      </c>
      <c r="BI689" s="218">
        <f>IF(N689="nulová",J689,0)</f>
        <v>0</v>
      </c>
      <c r="BJ689" s="19" t="s">
        <v>149</v>
      </c>
      <c r="BK689" s="218">
        <f>ROUND(I689*H689,2)</f>
        <v>0</v>
      </c>
      <c r="BL689" s="19" t="s">
        <v>284</v>
      </c>
      <c r="BM689" s="217" t="s">
        <v>1340</v>
      </c>
    </row>
    <row r="690" s="2" customFormat="1">
      <c r="A690" s="40"/>
      <c r="B690" s="41"/>
      <c r="C690" s="42"/>
      <c r="D690" s="219" t="s">
        <v>151</v>
      </c>
      <c r="E690" s="42"/>
      <c r="F690" s="220" t="s">
        <v>1085</v>
      </c>
      <c r="G690" s="42"/>
      <c r="H690" s="42"/>
      <c r="I690" s="221"/>
      <c r="J690" s="42"/>
      <c r="K690" s="42"/>
      <c r="L690" s="46"/>
      <c r="M690" s="222"/>
      <c r="N690" s="223"/>
      <c r="O690" s="86"/>
      <c r="P690" s="86"/>
      <c r="Q690" s="86"/>
      <c r="R690" s="86"/>
      <c r="S690" s="86"/>
      <c r="T690" s="87"/>
      <c r="U690" s="40"/>
      <c r="V690" s="40"/>
      <c r="W690" s="40"/>
      <c r="X690" s="40"/>
      <c r="Y690" s="40"/>
      <c r="Z690" s="40"/>
      <c r="AA690" s="40"/>
      <c r="AB690" s="40"/>
      <c r="AC690" s="40"/>
      <c r="AD690" s="40"/>
      <c r="AE690" s="40"/>
      <c r="AT690" s="19" t="s">
        <v>151</v>
      </c>
      <c r="AU690" s="19" t="s">
        <v>149</v>
      </c>
    </row>
    <row r="691" s="2" customFormat="1">
      <c r="A691" s="40"/>
      <c r="B691" s="41"/>
      <c r="C691" s="42"/>
      <c r="D691" s="224" t="s">
        <v>153</v>
      </c>
      <c r="E691" s="42"/>
      <c r="F691" s="225" t="s">
        <v>1086</v>
      </c>
      <c r="G691" s="42"/>
      <c r="H691" s="42"/>
      <c r="I691" s="221"/>
      <c r="J691" s="42"/>
      <c r="K691" s="42"/>
      <c r="L691" s="46"/>
      <c r="M691" s="222"/>
      <c r="N691" s="223"/>
      <c r="O691" s="86"/>
      <c r="P691" s="86"/>
      <c r="Q691" s="86"/>
      <c r="R691" s="86"/>
      <c r="S691" s="86"/>
      <c r="T691" s="87"/>
      <c r="U691" s="40"/>
      <c r="V691" s="40"/>
      <c r="W691" s="40"/>
      <c r="X691" s="40"/>
      <c r="Y691" s="40"/>
      <c r="Z691" s="40"/>
      <c r="AA691" s="40"/>
      <c r="AB691" s="40"/>
      <c r="AC691" s="40"/>
      <c r="AD691" s="40"/>
      <c r="AE691" s="40"/>
      <c r="AT691" s="19" t="s">
        <v>153</v>
      </c>
      <c r="AU691" s="19" t="s">
        <v>149</v>
      </c>
    </row>
    <row r="692" s="2" customFormat="1" ht="16.5" customHeight="1">
      <c r="A692" s="40"/>
      <c r="B692" s="41"/>
      <c r="C692" s="206" t="s">
        <v>1087</v>
      </c>
      <c r="D692" s="206" t="s">
        <v>143</v>
      </c>
      <c r="E692" s="207" t="s">
        <v>1088</v>
      </c>
      <c r="F692" s="208" t="s">
        <v>1089</v>
      </c>
      <c r="G692" s="209" t="s">
        <v>146</v>
      </c>
      <c r="H692" s="210">
        <v>8.3040000000000003</v>
      </c>
      <c r="I692" s="211"/>
      <c r="J692" s="212">
        <f>ROUND(I692*H692,2)</f>
        <v>0</v>
      </c>
      <c r="K692" s="208" t="s">
        <v>147</v>
      </c>
      <c r="L692" s="46"/>
      <c r="M692" s="213" t="s">
        <v>19</v>
      </c>
      <c r="N692" s="214" t="s">
        <v>42</v>
      </c>
      <c r="O692" s="86"/>
      <c r="P692" s="215">
        <f>O692*H692</f>
        <v>0</v>
      </c>
      <c r="Q692" s="215">
        <v>0.00017000000000000001</v>
      </c>
      <c r="R692" s="215">
        <f>Q692*H692</f>
        <v>0.0014116800000000002</v>
      </c>
      <c r="S692" s="215">
        <v>0</v>
      </c>
      <c r="T692" s="216">
        <f>S692*H692</f>
        <v>0</v>
      </c>
      <c r="U692" s="40"/>
      <c r="V692" s="40"/>
      <c r="W692" s="40"/>
      <c r="X692" s="40"/>
      <c r="Y692" s="40"/>
      <c r="Z692" s="40"/>
      <c r="AA692" s="40"/>
      <c r="AB692" s="40"/>
      <c r="AC692" s="40"/>
      <c r="AD692" s="40"/>
      <c r="AE692" s="40"/>
      <c r="AR692" s="217" t="s">
        <v>284</v>
      </c>
      <c r="AT692" s="217" t="s">
        <v>143</v>
      </c>
      <c r="AU692" s="217" t="s">
        <v>149</v>
      </c>
      <c r="AY692" s="19" t="s">
        <v>140</v>
      </c>
      <c r="BE692" s="218">
        <f>IF(N692="základní",J692,0)</f>
        <v>0</v>
      </c>
      <c r="BF692" s="218">
        <f>IF(N692="snížená",J692,0)</f>
        <v>0</v>
      </c>
      <c r="BG692" s="218">
        <f>IF(N692="zákl. přenesená",J692,0)</f>
        <v>0</v>
      </c>
      <c r="BH692" s="218">
        <f>IF(N692="sníž. přenesená",J692,0)</f>
        <v>0</v>
      </c>
      <c r="BI692" s="218">
        <f>IF(N692="nulová",J692,0)</f>
        <v>0</v>
      </c>
      <c r="BJ692" s="19" t="s">
        <v>149</v>
      </c>
      <c r="BK692" s="218">
        <f>ROUND(I692*H692,2)</f>
        <v>0</v>
      </c>
      <c r="BL692" s="19" t="s">
        <v>284</v>
      </c>
      <c r="BM692" s="217" t="s">
        <v>1341</v>
      </c>
    </row>
    <row r="693" s="2" customFormat="1">
      <c r="A693" s="40"/>
      <c r="B693" s="41"/>
      <c r="C693" s="42"/>
      <c r="D693" s="219" t="s">
        <v>151</v>
      </c>
      <c r="E693" s="42"/>
      <c r="F693" s="220" t="s">
        <v>1091</v>
      </c>
      <c r="G693" s="42"/>
      <c r="H693" s="42"/>
      <c r="I693" s="221"/>
      <c r="J693" s="42"/>
      <c r="K693" s="42"/>
      <c r="L693" s="46"/>
      <c r="M693" s="222"/>
      <c r="N693" s="223"/>
      <c r="O693" s="86"/>
      <c r="P693" s="86"/>
      <c r="Q693" s="86"/>
      <c r="R693" s="86"/>
      <c r="S693" s="86"/>
      <c r="T693" s="87"/>
      <c r="U693" s="40"/>
      <c r="V693" s="40"/>
      <c r="W693" s="40"/>
      <c r="X693" s="40"/>
      <c r="Y693" s="40"/>
      <c r="Z693" s="40"/>
      <c r="AA693" s="40"/>
      <c r="AB693" s="40"/>
      <c r="AC693" s="40"/>
      <c r="AD693" s="40"/>
      <c r="AE693" s="40"/>
      <c r="AT693" s="19" t="s">
        <v>151</v>
      </c>
      <c r="AU693" s="19" t="s">
        <v>149</v>
      </c>
    </row>
    <row r="694" s="2" customFormat="1">
      <c r="A694" s="40"/>
      <c r="B694" s="41"/>
      <c r="C694" s="42"/>
      <c r="D694" s="224" t="s">
        <v>153</v>
      </c>
      <c r="E694" s="42"/>
      <c r="F694" s="225" t="s">
        <v>1092</v>
      </c>
      <c r="G694" s="42"/>
      <c r="H694" s="42"/>
      <c r="I694" s="221"/>
      <c r="J694" s="42"/>
      <c r="K694" s="42"/>
      <c r="L694" s="46"/>
      <c r="M694" s="222"/>
      <c r="N694" s="223"/>
      <c r="O694" s="86"/>
      <c r="P694" s="86"/>
      <c r="Q694" s="86"/>
      <c r="R694" s="86"/>
      <c r="S694" s="86"/>
      <c r="T694" s="87"/>
      <c r="U694" s="40"/>
      <c r="V694" s="40"/>
      <c r="W694" s="40"/>
      <c r="X694" s="40"/>
      <c r="Y694" s="40"/>
      <c r="Z694" s="40"/>
      <c r="AA694" s="40"/>
      <c r="AB694" s="40"/>
      <c r="AC694" s="40"/>
      <c r="AD694" s="40"/>
      <c r="AE694" s="40"/>
      <c r="AT694" s="19" t="s">
        <v>153</v>
      </c>
      <c r="AU694" s="19" t="s">
        <v>149</v>
      </c>
    </row>
    <row r="695" s="2" customFormat="1" ht="16.5" customHeight="1">
      <c r="A695" s="40"/>
      <c r="B695" s="41"/>
      <c r="C695" s="206" t="s">
        <v>1093</v>
      </c>
      <c r="D695" s="206" t="s">
        <v>143</v>
      </c>
      <c r="E695" s="207" t="s">
        <v>1094</v>
      </c>
      <c r="F695" s="208" t="s">
        <v>1095</v>
      </c>
      <c r="G695" s="209" t="s">
        <v>146</v>
      </c>
      <c r="H695" s="210">
        <v>8.3040000000000003</v>
      </c>
      <c r="I695" s="211"/>
      <c r="J695" s="212">
        <f>ROUND(I695*H695,2)</f>
        <v>0</v>
      </c>
      <c r="K695" s="208" t="s">
        <v>147</v>
      </c>
      <c r="L695" s="46"/>
      <c r="M695" s="213" t="s">
        <v>19</v>
      </c>
      <c r="N695" s="214" t="s">
        <v>42</v>
      </c>
      <c r="O695" s="86"/>
      <c r="P695" s="215">
        <f>O695*H695</f>
        <v>0</v>
      </c>
      <c r="Q695" s="215">
        <v>0.00012</v>
      </c>
      <c r="R695" s="215">
        <f>Q695*H695</f>
        <v>0.00099648000000000011</v>
      </c>
      <c r="S695" s="215">
        <v>0</v>
      </c>
      <c r="T695" s="216">
        <f>S695*H695</f>
        <v>0</v>
      </c>
      <c r="U695" s="40"/>
      <c r="V695" s="40"/>
      <c r="W695" s="40"/>
      <c r="X695" s="40"/>
      <c r="Y695" s="40"/>
      <c r="Z695" s="40"/>
      <c r="AA695" s="40"/>
      <c r="AB695" s="40"/>
      <c r="AC695" s="40"/>
      <c r="AD695" s="40"/>
      <c r="AE695" s="40"/>
      <c r="AR695" s="217" t="s">
        <v>284</v>
      </c>
      <c r="AT695" s="217" t="s">
        <v>143</v>
      </c>
      <c r="AU695" s="217" t="s">
        <v>149</v>
      </c>
      <c r="AY695" s="19" t="s">
        <v>140</v>
      </c>
      <c r="BE695" s="218">
        <f>IF(N695="základní",J695,0)</f>
        <v>0</v>
      </c>
      <c r="BF695" s="218">
        <f>IF(N695="snížená",J695,0)</f>
        <v>0</v>
      </c>
      <c r="BG695" s="218">
        <f>IF(N695="zákl. přenesená",J695,0)</f>
        <v>0</v>
      </c>
      <c r="BH695" s="218">
        <f>IF(N695="sníž. přenesená",J695,0)</f>
        <v>0</v>
      </c>
      <c r="BI695" s="218">
        <f>IF(N695="nulová",J695,0)</f>
        <v>0</v>
      </c>
      <c r="BJ695" s="19" t="s">
        <v>149</v>
      </c>
      <c r="BK695" s="218">
        <f>ROUND(I695*H695,2)</f>
        <v>0</v>
      </c>
      <c r="BL695" s="19" t="s">
        <v>284</v>
      </c>
      <c r="BM695" s="217" t="s">
        <v>1342</v>
      </c>
    </row>
    <row r="696" s="2" customFormat="1">
      <c r="A696" s="40"/>
      <c r="B696" s="41"/>
      <c r="C696" s="42"/>
      <c r="D696" s="219" t="s">
        <v>151</v>
      </c>
      <c r="E696" s="42"/>
      <c r="F696" s="220" t="s">
        <v>1097</v>
      </c>
      <c r="G696" s="42"/>
      <c r="H696" s="42"/>
      <c r="I696" s="221"/>
      <c r="J696" s="42"/>
      <c r="K696" s="42"/>
      <c r="L696" s="46"/>
      <c r="M696" s="222"/>
      <c r="N696" s="223"/>
      <c r="O696" s="86"/>
      <c r="P696" s="86"/>
      <c r="Q696" s="86"/>
      <c r="R696" s="86"/>
      <c r="S696" s="86"/>
      <c r="T696" s="87"/>
      <c r="U696" s="40"/>
      <c r="V696" s="40"/>
      <c r="W696" s="40"/>
      <c r="X696" s="40"/>
      <c r="Y696" s="40"/>
      <c r="Z696" s="40"/>
      <c r="AA696" s="40"/>
      <c r="AB696" s="40"/>
      <c r="AC696" s="40"/>
      <c r="AD696" s="40"/>
      <c r="AE696" s="40"/>
      <c r="AT696" s="19" t="s">
        <v>151</v>
      </c>
      <c r="AU696" s="19" t="s">
        <v>149</v>
      </c>
    </row>
    <row r="697" s="2" customFormat="1">
      <c r="A697" s="40"/>
      <c r="B697" s="41"/>
      <c r="C697" s="42"/>
      <c r="D697" s="224" t="s">
        <v>153</v>
      </c>
      <c r="E697" s="42"/>
      <c r="F697" s="225" t="s">
        <v>1098</v>
      </c>
      <c r="G697" s="42"/>
      <c r="H697" s="42"/>
      <c r="I697" s="221"/>
      <c r="J697" s="42"/>
      <c r="K697" s="42"/>
      <c r="L697" s="46"/>
      <c r="M697" s="222"/>
      <c r="N697" s="223"/>
      <c r="O697" s="86"/>
      <c r="P697" s="86"/>
      <c r="Q697" s="86"/>
      <c r="R697" s="86"/>
      <c r="S697" s="86"/>
      <c r="T697" s="87"/>
      <c r="U697" s="40"/>
      <c r="V697" s="40"/>
      <c r="W697" s="40"/>
      <c r="X697" s="40"/>
      <c r="Y697" s="40"/>
      <c r="Z697" s="40"/>
      <c r="AA697" s="40"/>
      <c r="AB697" s="40"/>
      <c r="AC697" s="40"/>
      <c r="AD697" s="40"/>
      <c r="AE697" s="40"/>
      <c r="AT697" s="19" t="s">
        <v>153</v>
      </c>
      <c r="AU697" s="19" t="s">
        <v>149</v>
      </c>
    </row>
    <row r="698" s="2" customFormat="1" ht="16.5" customHeight="1">
      <c r="A698" s="40"/>
      <c r="B698" s="41"/>
      <c r="C698" s="206" t="s">
        <v>1099</v>
      </c>
      <c r="D698" s="206" t="s">
        <v>143</v>
      </c>
      <c r="E698" s="207" t="s">
        <v>1100</v>
      </c>
      <c r="F698" s="208" t="s">
        <v>1101</v>
      </c>
      <c r="G698" s="209" t="s">
        <v>146</v>
      </c>
      <c r="H698" s="210">
        <v>8.3040000000000003</v>
      </c>
      <c r="I698" s="211"/>
      <c r="J698" s="212">
        <f>ROUND(I698*H698,2)</f>
        <v>0</v>
      </c>
      <c r="K698" s="208" t="s">
        <v>147</v>
      </c>
      <c r="L698" s="46"/>
      <c r="M698" s="213" t="s">
        <v>19</v>
      </c>
      <c r="N698" s="214" t="s">
        <v>42</v>
      </c>
      <c r="O698" s="86"/>
      <c r="P698" s="215">
        <f>O698*H698</f>
        <v>0</v>
      </c>
      <c r="Q698" s="215">
        <v>0.00012</v>
      </c>
      <c r="R698" s="215">
        <f>Q698*H698</f>
        <v>0.00099648000000000011</v>
      </c>
      <c r="S698" s="215">
        <v>0</v>
      </c>
      <c r="T698" s="216">
        <f>S698*H698</f>
        <v>0</v>
      </c>
      <c r="U698" s="40"/>
      <c r="V698" s="40"/>
      <c r="W698" s="40"/>
      <c r="X698" s="40"/>
      <c r="Y698" s="40"/>
      <c r="Z698" s="40"/>
      <c r="AA698" s="40"/>
      <c r="AB698" s="40"/>
      <c r="AC698" s="40"/>
      <c r="AD698" s="40"/>
      <c r="AE698" s="40"/>
      <c r="AR698" s="217" t="s">
        <v>284</v>
      </c>
      <c r="AT698" s="217" t="s">
        <v>143</v>
      </c>
      <c r="AU698" s="217" t="s">
        <v>149</v>
      </c>
      <c r="AY698" s="19" t="s">
        <v>140</v>
      </c>
      <c r="BE698" s="218">
        <f>IF(N698="základní",J698,0)</f>
        <v>0</v>
      </c>
      <c r="BF698" s="218">
        <f>IF(N698="snížená",J698,0)</f>
        <v>0</v>
      </c>
      <c r="BG698" s="218">
        <f>IF(N698="zákl. přenesená",J698,0)</f>
        <v>0</v>
      </c>
      <c r="BH698" s="218">
        <f>IF(N698="sníž. přenesená",J698,0)</f>
        <v>0</v>
      </c>
      <c r="BI698" s="218">
        <f>IF(N698="nulová",J698,0)</f>
        <v>0</v>
      </c>
      <c r="BJ698" s="19" t="s">
        <v>149</v>
      </c>
      <c r="BK698" s="218">
        <f>ROUND(I698*H698,2)</f>
        <v>0</v>
      </c>
      <c r="BL698" s="19" t="s">
        <v>284</v>
      </c>
      <c r="BM698" s="217" t="s">
        <v>1343</v>
      </c>
    </row>
    <row r="699" s="2" customFormat="1">
      <c r="A699" s="40"/>
      <c r="B699" s="41"/>
      <c r="C699" s="42"/>
      <c r="D699" s="219" t="s">
        <v>151</v>
      </c>
      <c r="E699" s="42"/>
      <c r="F699" s="220" t="s">
        <v>1103</v>
      </c>
      <c r="G699" s="42"/>
      <c r="H699" s="42"/>
      <c r="I699" s="221"/>
      <c r="J699" s="42"/>
      <c r="K699" s="42"/>
      <c r="L699" s="46"/>
      <c r="M699" s="222"/>
      <c r="N699" s="223"/>
      <c r="O699" s="86"/>
      <c r="P699" s="86"/>
      <c r="Q699" s="86"/>
      <c r="R699" s="86"/>
      <c r="S699" s="86"/>
      <c r="T699" s="87"/>
      <c r="U699" s="40"/>
      <c r="V699" s="40"/>
      <c r="W699" s="40"/>
      <c r="X699" s="40"/>
      <c r="Y699" s="40"/>
      <c r="Z699" s="40"/>
      <c r="AA699" s="40"/>
      <c r="AB699" s="40"/>
      <c r="AC699" s="40"/>
      <c r="AD699" s="40"/>
      <c r="AE699" s="40"/>
      <c r="AT699" s="19" t="s">
        <v>151</v>
      </c>
      <c r="AU699" s="19" t="s">
        <v>149</v>
      </c>
    </row>
    <row r="700" s="2" customFormat="1">
      <c r="A700" s="40"/>
      <c r="B700" s="41"/>
      <c r="C700" s="42"/>
      <c r="D700" s="224" t="s">
        <v>153</v>
      </c>
      <c r="E700" s="42"/>
      <c r="F700" s="225" t="s">
        <v>1104</v>
      </c>
      <c r="G700" s="42"/>
      <c r="H700" s="42"/>
      <c r="I700" s="221"/>
      <c r="J700" s="42"/>
      <c r="K700" s="42"/>
      <c r="L700" s="46"/>
      <c r="M700" s="222"/>
      <c r="N700" s="223"/>
      <c r="O700" s="86"/>
      <c r="P700" s="86"/>
      <c r="Q700" s="86"/>
      <c r="R700" s="86"/>
      <c r="S700" s="86"/>
      <c r="T700" s="87"/>
      <c r="U700" s="40"/>
      <c r="V700" s="40"/>
      <c r="W700" s="40"/>
      <c r="X700" s="40"/>
      <c r="Y700" s="40"/>
      <c r="Z700" s="40"/>
      <c r="AA700" s="40"/>
      <c r="AB700" s="40"/>
      <c r="AC700" s="40"/>
      <c r="AD700" s="40"/>
      <c r="AE700" s="40"/>
      <c r="AT700" s="19" t="s">
        <v>153</v>
      </c>
      <c r="AU700" s="19" t="s">
        <v>149</v>
      </c>
    </row>
    <row r="701" s="12" customFormat="1" ht="22.8" customHeight="1">
      <c r="A701" s="12"/>
      <c r="B701" s="190"/>
      <c r="C701" s="191"/>
      <c r="D701" s="192" t="s">
        <v>69</v>
      </c>
      <c r="E701" s="204" t="s">
        <v>1105</v>
      </c>
      <c r="F701" s="204" t="s">
        <v>1106</v>
      </c>
      <c r="G701" s="191"/>
      <c r="H701" s="191"/>
      <c r="I701" s="194"/>
      <c r="J701" s="205">
        <f>BK701</f>
        <v>0</v>
      </c>
      <c r="K701" s="191"/>
      <c r="L701" s="196"/>
      <c r="M701" s="197"/>
      <c r="N701" s="198"/>
      <c r="O701" s="198"/>
      <c r="P701" s="199">
        <f>SUM(P702:P759)</f>
        <v>0</v>
      </c>
      <c r="Q701" s="198"/>
      <c r="R701" s="199">
        <f>SUM(R702:R759)</f>
        <v>0.45099999999999996</v>
      </c>
      <c r="S701" s="198"/>
      <c r="T701" s="200">
        <f>SUM(T702:T759)</f>
        <v>0.093061999999999992</v>
      </c>
      <c r="U701" s="12"/>
      <c r="V701" s="12"/>
      <c r="W701" s="12"/>
      <c r="X701" s="12"/>
      <c r="Y701" s="12"/>
      <c r="Z701" s="12"/>
      <c r="AA701" s="12"/>
      <c r="AB701" s="12"/>
      <c r="AC701" s="12"/>
      <c r="AD701" s="12"/>
      <c r="AE701" s="12"/>
      <c r="AR701" s="201" t="s">
        <v>149</v>
      </c>
      <c r="AT701" s="202" t="s">
        <v>69</v>
      </c>
      <c r="AU701" s="202" t="s">
        <v>78</v>
      </c>
      <c r="AY701" s="201" t="s">
        <v>140</v>
      </c>
      <c r="BK701" s="203">
        <f>SUM(BK702:BK759)</f>
        <v>0</v>
      </c>
    </row>
    <row r="702" s="2" customFormat="1" ht="16.5" customHeight="1">
      <c r="A702" s="40"/>
      <c r="B702" s="41"/>
      <c r="C702" s="206" t="s">
        <v>1107</v>
      </c>
      <c r="D702" s="206" t="s">
        <v>143</v>
      </c>
      <c r="E702" s="207" t="s">
        <v>1108</v>
      </c>
      <c r="F702" s="208" t="s">
        <v>1109</v>
      </c>
      <c r="G702" s="209" t="s">
        <v>146</v>
      </c>
      <c r="H702" s="210">
        <v>300.19999999999999</v>
      </c>
      <c r="I702" s="211"/>
      <c r="J702" s="212">
        <f>ROUND(I702*H702,2)</f>
        <v>0</v>
      </c>
      <c r="K702" s="208" t="s">
        <v>147</v>
      </c>
      <c r="L702" s="46"/>
      <c r="M702" s="213" t="s">
        <v>19</v>
      </c>
      <c r="N702" s="214" t="s">
        <v>42</v>
      </c>
      <c r="O702" s="86"/>
      <c r="P702" s="215">
        <f>O702*H702</f>
        <v>0</v>
      </c>
      <c r="Q702" s="215">
        <v>0</v>
      </c>
      <c r="R702" s="215">
        <f>Q702*H702</f>
        <v>0</v>
      </c>
      <c r="S702" s="215">
        <v>0</v>
      </c>
      <c r="T702" s="216">
        <f>S702*H702</f>
        <v>0</v>
      </c>
      <c r="U702" s="40"/>
      <c r="V702" s="40"/>
      <c r="W702" s="40"/>
      <c r="X702" s="40"/>
      <c r="Y702" s="40"/>
      <c r="Z702" s="40"/>
      <c r="AA702" s="40"/>
      <c r="AB702" s="40"/>
      <c r="AC702" s="40"/>
      <c r="AD702" s="40"/>
      <c r="AE702" s="40"/>
      <c r="AR702" s="217" t="s">
        <v>284</v>
      </c>
      <c r="AT702" s="217" t="s">
        <v>143</v>
      </c>
      <c r="AU702" s="217" t="s">
        <v>149</v>
      </c>
      <c r="AY702" s="19" t="s">
        <v>140</v>
      </c>
      <c r="BE702" s="218">
        <f>IF(N702="základní",J702,0)</f>
        <v>0</v>
      </c>
      <c r="BF702" s="218">
        <f>IF(N702="snížená",J702,0)</f>
        <v>0</v>
      </c>
      <c r="BG702" s="218">
        <f>IF(N702="zákl. přenesená",J702,0)</f>
        <v>0</v>
      </c>
      <c r="BH702" s="218">
        <f>IF(N702="sníž. přenesená",J702,0)</f>
        <v>0</v>
      </c>
      <c r="BI702" s="218">
        <f>IF(N702="nulová",J702,0)</f>
        <v>0</v>
      </c>
      <c r="BJ702" s="19" t="s">
        <v>149</v>
      </c>
      <c r="BK702" s="218">
        <f>ROUND(I702*H702,2)</f>
        <v>0</v>
      </c>
      <c r="BL702" s="19" t="s">
        <v>284</v>
      </c>
      <c r="BM702" s="217" t="s">
        <v>1344</v>
      </c>
    </row>
    <row r="703" s="2" customFormat="1">
      <c r="A703" s="40"/>
      <c r="B703" s="41"/>
      <c r="C703" s="42"/>
      <c r="D703" s="219" t="s">
        <v>151</v>
      </c>
      <c r="E703" s="42"/>
      <c r="F703" s="220" t="s">
        <v>1111</v>
      </c>
      <c r="G703" s="42"/>
      <c r="H703" s="42"/>
      <c r="I703" s="221"/>
      <c r="J703" s="42"/>
      <c r="K703" s="42"/>
      <c r="L703" s="46"/>
      <c r="M703" s="222"/>
      <c r="N703" s="223"/>
      <c r="O703" s="86"/>
      <c r="P703" s="86"/>
      <c r="Q703" s="86"/>
      <c r="R703" s="86"/>
      <c r="S703" s="86"/>
      <c r="T703" s="87"/>
      <c r="U703" s="40"/>
      <c r="V703" s="40"/>
      <c r="W703" s="40"/>
      <c r="X703" s="40"/>
      <c r="Y703" s="40"/>
      <c r="Z703" s="40"/>
      <c r="AA703" s="40"/>
      <c r="AB703" s="40"/>
      <c r="AC703" s="40"/>
      <c r="AD703" s="40"/>
      <c r="AE703" s="40"/>
      <c r="AT703" s="19" t="s">
        <v>151</v>
      </c>
      <c r="AU703" s="19" t="s">
        <v>149</v>
      </c>
    </row>
    <row r="704" s="2" customFormat="1">
      <c r="A704" s="40"/>
      <c r="B704" s="41"/>
      <c r="C704" s="42"/>
      <c r="D704" s="224" t="s">
        <v>153</v>
      </c>
      <c r="E704" s="42"/>
      <c r="F704" s="225" t="s">
        <v>1112</v>
      </c>
      <c r="G704" s="42"/>
      <c r="H704" s="42"/>
      <c r="I704" s="221"/>
      <c r="J704" s="42"/>
      <c r="K704" s="42"/>
      <c r="L704" s="46"/>
      <c r="M704" s="222"/>
      <c r="N704" s="223"/>
      <c r="O704" s="86"/>
      <c r="P704" s="86"/>
      <c r="Q704" s="86"/>
      <c r="R704" s="86"/>
      <c r="S704" s="86"/>
      <c r="T704" s="87"/>
      <c r="U704" s="40"/>
      <c r="V704" s="40"/>
      <c r="W704" s="40"/>
      <c r="X704" s="40"/>
      <c r="Y704" s="40"/>
      <c r="Z704" s="40"/>
      <c r="AA704" s="40"/>
      <c r="AB704" s="40"/>
      <c r="AC704" s="40"/>
      <c r="AD704" s="40"/>
      <c r="AE704" s="40"/>
      <c r="AT704" s="19" t="s">
        <v>153</v>
      </c>
      <c r="AU704" s="19" t="s">
        <v>149</v>
      </c>
    </row>
    <row r="705" s="13" customFormat="1">
      <c r="A705" s="13"/>
      <c r="B705" s="226"/>
      <c r="C705" s="227"/>
      <c r="D705" s="219" t="s">
        <v>155</v>
      </c>
      <c r="E705" s="228" t="s">
        <v>19</v>
      </c>
      <c r="F705" s="229" t="s">
        <v>1345</v>
      </c>
      <c r="G705" s="227"/>
      <c r="H705" s="230">
        <v>47.539999999999999</v>
      </c>
      <c r="I705" s="231"/>
      <c r="J705" s="227"/>
      <c r="K705" s="227"/>
      <c r="L705" s="232"/>
      <c r="M705" s="233"/>
      <c r="N705" s="234"/>
      <c r="O705" s="234"/>
      <c r="P705" s="234"/>
      <c r="Q705" s="234"/>
      <c r="R705" s="234"/>
      <c r="S705" s="234"/>
      <c r="T705" s="235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36" t="s">
        <v>155</v>
      </c>
      <c r="AU705" s="236" t="s">
        <v>149</v>
      </c>
      <c r="AV705" s="13" t="s">
        <v>149</v>
      </c>
      <c r="AW705" s="13" t="s">
        <v>32</v>
      </c>
      <c r="AX705" s="13" t="s">
        <v>70</v>
      </c>
      <c r="AY705" s="236" t="s">
        <v>140</v>
      </c>
    </row>
    <row r="706" s="13" customFormat="1">
      <c r="A706" s="13"/>
      <c r="B706" s="226"/>
      <c r="C706" s="227"/>
      <c r="D706" s="219" t="s">
        <v>155</v>
      </c>
      <c r="E706" s="228" t="s">
        <v>19</v>
      </c>
      <c r="F706" s="229" t="s">
        <v>1346</v>
      </c>
      <c r="G706" s="227"/>
      <c r="H706" s="230">
        <v>5.6050000000000004</v>
      </c>
      <c r="I706" s="231"/>
      <c r="J706" s="227"/>
      <c r="K706" s="227"/>
      <c r="L706" s="232"/>
      <c r="M706" s="233"/>
      <c r="N706" s="234"/>
      <c r="O706" s="234"/>
      <c r="P706" s="234"/>
      <c r="Q706" s="234"/>
      <c r="R706" s="234"/>
      <c r="S706" s="234"/>
      <c r="T706" s="235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236" t="s">
        <v>155</v>
      </c>
      <c r="AU706" s="236" t="s">
        <v>149</v>
      </c>
      <c r="AV706" s="13" t="s">
        <v>149</v>
      </c>
      <c r="AW706" s="13" t="s">
        <v>32</v>
      </c>
      <c r="AX706" s="13" t="s">
        <v>70</v>
      </c>
      <c r="AY706" s="236" t="s">
        <v>140</v>
      </c>
    </row>
    <row r="707" s="13" customFormat="1">
      <c r="A707" s="13"/>
      <c r="B707" s="226"/>
      <c r="C707" s="227"/>
      <c r="D707" s="219" t="s">
        <v>155</v>
      </c>
      <c r="E707" s="228" t="s">
        <v>19</v>
      </c>
      <c r="F707" s="229" t="s">
        <v>1347</v>
      </c>
      <c r="G707" s="227"/>
      <c r="H707" s="230">
        <v>58.384999999999998</v>
      </c>
      <c r="I707" s="231"/>
      <c r="J707" s="227"/>
      <c r="K707" s="227"/>
      <c r="L707" s="232"/>
      <c r="M707" s="233"/>
      <c r="N707" s="234"/>
      <c r="O707" s="234"/>
      <c r="P707" s="234"/>
      <c r="Q707" s="234"/>
      <c r="R707" s="234"/>
      <c r="S707" s="234"/>
      <c r="T707" s="235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36" t="s">
        <v>155</v>
      </c>
      <c r="AU707" s="236" t="s">
        <v>149</v>
      </c>
      <c r="AV707" s="13" t="s">
        <v>149</v>
      </c>
      <c r="AW707" s="13" t="s">
        <v>32</v>
      </c>
      <c r="AX707" s="13" t="s">
        <v>70</v>
      </c>
      <c r="AY707" s="236" t="s">
        <v>140</v>
      </c>
    </row>
    <row r="708" s="13" customFormat="1">
      <c r="A708" s="13"/>
      <c r="B708" s="226"/>
      <c r="C708" s="227"/>
      <c r="D708" s="219" t="s">
        <v>155</v>
      </c>
      <c r="E708" s="228" t="s">
        <v>19</v>
      </c>
      <c r="F708" s="229" t="s">
        <v>1348</v>
      </c>
      <c r="G708" s="227"/>
      <c r="H708" s="230">
        <v>-10.140000000000001</v>
      </c>
      <c r="I708" s="231"/>
      <c r="J708" s="227"/>
      <c r="K708" s="227"/>
      <c r="L708" s="232"/>
      <c r="M708" s="233"/>
      <c r="N708" s="234"/>
      <c r="O708" s="234"/>
      <c r="P708" s="234"/>
      <c r="Q708" s="234"/>
      <c r="R708" s="234"/>
      <c r="S708" s="234"/>
      <c r="T708" s="235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T708" s="236" t="s">
        <v>155</v>
      </c>
      <c r="AU708" s="236" t="s">
        <v>149</v>
      </c>
      <c r="AV708" s="13" t="s">
        <v>149</v>
      </c>
      <c r="AW708" s="13" t="s">
        <v>32</v>
      </c>
      <c r="AX708" s="13" t="s">
        <v>70</v>
      </c>
      <c r="AY708" s="236" t="s">
        <v>140</v>
      </c>
    </row>
    <row r="709" s="13" customFormat="1">
      <c r="A709" s="13"/>
      <c r="B709" s="226"/>
      <c r="C709" s="227"/>
      <c r="D709" s="219" t="s">
        <v>155</v>
      </c>
      <c r="E709" s="228" t="s">
        <v>19</v>
      </c>
      <c r="F709" s="229" t="s">
        <v>1349</v>
      </c>
      <c r="G709" s="227"/>
      <c r="H709" s="230">
        <v>15.85</v>
      </c>
      <c r="I709" s="231"/>
      <c r="J709" s="227"/>
      <c r="K709" s="227"/>
      <c r="L709" s="232"/>
      <c r="M709" s="233"/>
      <c r="N709" s="234"/>
      <c r="O709" s="234"/>
      <c r="P709" s="234"/>
      <c r="Q709" s="234"/>
      <c r="R709" s="234"/>
      <c r="S709" s="234"/>
      <c r="T709" s="235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236" t="s">
        <v>155</v>
      </c>
      <c r="AU709" s="236" t="s">
        <v>149</v>
      </c>
      <c r="AV709" s="13" t="s">
        <v>149</v>
      </c>
      <c r="AW709" s="13" t="s">
        <v>32</v>
      </c>
      <c r="AX709" s="13" t="s">
        <v>70</v>
      </c>
      <c r="AY709" s="236" t="s">
        <v>140</v>
      </c>
    </row>
    <row r="710" s="13" customFormat="1">
      <c r="A710" s="13"/>
      <c r="B710" s="226"/>
      <c r="C710" s="227"/>
      <c r="D710" s="219" t="s">
        <v>155</v>
      </c>
      <c r="E710" s="228" t="s">
        <v>19</v>
      </c>
      <c r="F710" s="229" t="s">
        <v>1350</v>
      </c>
      <c r="G710" s="227"/>
      <c r="H710" s="230">
        <v>72.920000000000002</v>
      </c>
      <c r="I710" s="231"/>
      <c r="J710" s="227"/>
      <c r="K710" s="227"/>
      <c r="L710" s="232"/>
      <c r="M710" s="233"/>
      <c r="N710" s="234"/>
      <c r="O710" s="234"/>
      <c r="P710" s="234"/>
      <c r="Q710" s="234"/>
      <c r="R710" s="234"/>
      <c r="S710" s="234"/>
      <c r="T710" s="235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36" t="s">
        <v>155</v>
      </c>
      <c r="AU710" s="236" t="s">
        <v>149</v>
      </c>
      <c r="AV710" s="13" t="s">
        <v>149</v>
      </c>
      <c r="AW710" s="13" t="s">
        <v>32</v>
      </c>
      <c r="AX710" s="13" t="s">
        <v>70</v>
      </c>
      <c r="AY710" s="236" t="s">
        <v>140</v>
      </c>
    </row>
    <row r="711" s="13" customFormat="1">
      <c r="A711" s="13"/>
      <c r="B711" s="226"/>
      <c r="C711" s="227"/>
      <c r="D711" s="219" t="s">
        <v>155</v>
      </c>
      <c r="E711" s="228" t="s">
        <v>19</v>
      </c>
      <c r="F711" s="229" t="s">
        <v>1351</v>
      </c>
      <c r="G711" s="227"/>
      <c r="H711" s="230">
        <v>10.74</v>
      </c>
      <c r="I711" s="231"/>
      <c r="J711" s="227"/>
      <c r="K711" s="227"/>
      <c r="L711" s="232"/>
      <c r="M711" s="233"/>
      <c r="N711" s="234"/>
      <c r="O711" s="234"/>
      <c r="P711" s="234"/>
      <c r="Q711" s="234"/>
      <c r="R711" s="234"/>
      <c r="S711" s="234"/>
      <c r="T711" s="235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T711" s="236" t="s">
        <v>155</v>
      </c>
      <c r="AU711" s="236" t="s">
        <v>149</v>
      </c>
      <c r="AV711" s="13" t="s">
        <v>149</v>
      </c>
      <c r="AW711" s="13" t="s">
        <v>32</v>
      </c>
      <c r="AX711" s="13" t="s">
        <v>70</v>
      </c>
      <c r="AY711" s="236" t="s">
        <v>140</v>
      </c>
    </row>
    <row r="712" s="13" customFormat="1">
      <c r="A712" s="13"/>
      <c r="B712" s="226"/>
      <c r="C712" s="227"/>
      <c r="D712" s="219" t="s">
        <v>155</v>
      </c>
      <c r="E712" s="228" t="s">
        <v>19</v>
      </c>
      <c r="F712" s="229" t="s">
        <v>1352</v>
      </c>
      <c r="G712" s="227"/>
      <c r="H712" s="230">
        <v>57.25</v>
      </c>
      <c r="I712" s="231"/>
      <c r="J712" s="227"/>
      <c r="K712" s="227"/>
      <c r="L712" s="232"/>
      <c r="M712" s="233"/>
      <c r="N712" s="234"/>
      <c r="O712" s="234"/>
      <c r="P712" s="234"/>
      <c r="Q712" s="234"/>
      <c r="R712" s="234"/>
      <c r="S712" s="234"/>
      <c r="T712" s="235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236" t="s">
        <v>155</v>
      </c>
      <c r="AU712" s="236" t="s">
        <v>149</v>
      </c>
      <c r="AV712" s="13" t="s">
        <v>149</v>
      </c>
      <c r="AW712" s="13" t="s">
        <v>32</v>
      </c>
      <c r="AX712" s="13" t="s">
        <v>70</v>
      </c>
      <c r="AY712" s="236" t="s">
        <v>140</v>
      </c>
    </row>
    <row r="713" s="13" customFormat="1">
      <c r="A713" s="13"/>
      <c r="B713" s="226"/>
      <c r="C713" s="227"/>
      <c r="D713" s="219" t="s">
        <v>155</v>
      </c>
      <c r="E713" s="228" t="s">
        <v>19</v>
      </c>
      <c r="F713" s="229" t="s">
        <v>1353</v>
      </c>
      <c r="G713" s="227"/>
      <c r="H713" s="230">
        <v>42.049999999999997</v>
      </c>
      <c r="I713" s="231"/>
      <c r="J713" s="227"/>
      <c r="K713" s="227"/>
      <c r="L713" s="232"/>
      <c r="M713" s="233"/>
      <c r="N713" s="234"/>
      <c r="O713" s="234"/>
      <c r="P713" s="234"/>
      <c r="Q713" s="234"/>
      <c r="R713" s="234"/>
      <c r="S713" s="234"/>
      <c r="T713" s="235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T713" s="236" t="s">
        <v>155</v>
      </c>
      <c r="AU713" s="236" t="s">
        <v>149</v>
      </c>
      <c r="AV713" s="13" t="s">
        <v>149</v>
      </c>
      <c r="AW713" s="13" t="s">
        <v>32</v>
      </c>
      <c r="AX713" s="13" t="s">
        <v>70</v>
      </c>
      <c r="AY713" s="236" t="s">
        <v>140</v>
      </c>
    </row>
    <row r="714" s="14" customFormat="1">
      <c r="A714" s="14"/>
      <c r="B714" s="237"/>
      <c r="C714" s="238"/>
      <c r="D714" s="219" t="s">
        <v>155</v>
      </c>
      <c r="E714" s="239" t="s">
        <v>19</v>
      </c>
      <c r="F714" s="240" t="s">
        <v>172</v>
      </c>
      <c r="G714" s="238"/>
      <c r="H714" s="241">
        <v>300.19999999999999</v>
      </c>
      <c r="I714" s="242"/>
      <c r="J714" s="238"/>
      <c r="K714" s="238"/>
      <c r="L714" s="243"/>
      <c r="M714" s="244"/>
      <c r="N714" s="245"/>
      <c r="O714" s="245"/>
      <c r="P714" s="245"/>
      <c r="Q714" s="245"/>
      <c r="R714" s="245"/>
      <c r="S714" s="245"/>
      <c r="T714" s="246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247" t="s">
        <v>155</v>
      </c>
      <c r="AU714" s="247" t="s">
        <v>149</v>
      </c>
      <c r="AV714" s="14" t="s">
        <v>148</v>
      </c>
      <c r="AW714" s="14" t="s">
        <v>32</v>
      </c>
      <c r="AX714" s="14" t="s">
        <v>78</v>
      </c>
      <c r="AY714" s="247" t="s">
        <v>140</v>
      </c>
    </row>
    <row r="715" s="2" customFormat="1" ht="16.5" customHeight="1">
      <c r="A715" s="40"/>
      <c r="B715" s="41"/>
      <c r="C715" s="206" t="s">
        <v>1122</v>
      </c>
      <c r="D715" s="206" t="s">
        <v>143</v>
      </c>
      <c r="E715" s="207" t="s">
        <v>1123</v>
      </c>
      <c r="F715" s="208" t="s">
        <v>1124</v>
      </c>
      <c r="G715" s="209" t="s">
        <v>146</v>
      </c>
      <c r="H715" s="210">
        <v>300.19999999999999</v>
      </c>
      <c r="I715" s="211"/>
      <c r="J715" s="212">
        <f>ROUND(I715*H715,2)</f>
        <v>0</v>
      </c>
      <c r="K715" s="208" t="s">
        <v>147</v>
      </c>
      <c r="L715" s="46"/>
      <c r="M715" s="213" t="s">
        <v>19</v>
      </c>
      <c r="N715" s="214" t="s">
        <v>42</v>
      </c>
      <c r="O715" s="86"/>
      <c r="P715" s="215">
        <f>O715*H715</f>
        <v>0</v>
      </c>
      <c r="Q715" s="215">
        <v>0.001</v>
      </c>
      <c r="R715" s="215">
        <f>Q715*H715</f>
        <v>0.30020000000000002</v>
      </c>
      <c r="S715" s="215">
        <v>0.00031</v>
      </c>
      <c r="T715" s="216">
        <f>S715*H715</f>
        <v>0.093061999999999992</v>
      </c>
      <c r="U715" s="40"/>
      <c r="V715" s="40"/>
      <c r="W715" s="40"/>
      <c r="X715" s="40"/>
      <c r="Y715" s="40"/>
      <c r="Z715" s="40"/>
      <c r="AA715" s="40"/>
      <c r="AB715" s="40"/>
      <c r="AC715" s="40"/>
      <c r="AD715" s="40"/>
      <c r="AE715" s="40"/>
      <c r="AR715" s="217" t="s">
        <v>284</v>
      </c>
      <c r="AT715" s="217" t="s">
        <v>143</v>
      </c>
      <c r="AU715" s="217" t="s">
        <v>149</v>
      </c>
      <c r="AY715" s="19" t="s">
        <v>140</v>
      </c>
      <c r="BE715" s="218">
        <f>IF(N715="základní",J715,0)</f>
        <v>0</v>
      </c>
      <c r="BF715" s="218">
        <f>IF(N715="snížená",J715,0)</f>
        <v>0</v>
      </c>
      <c r="BG715" s="218">
        <f>IF(N715="zákl. přenesená",J715,0)</f>
        <v>0</v>
      </c>
      <c r="BH715" s="218">
        <f>IF(N715="sníž. přenesená",J715,0)</f>
        <v>0</v>
      </c>
      <c r="BI715" s="218">
        <f>IF(N715="nulová",J715,0)</f>
        <v>0</v>
      </c>
      <c r="BJ715" s="19" t="s">
        <v>149</v>
      </c>
      <c r="BK715" s="218">
        <f>ROUND(I715*H715,2)</f>
        <v>0</v>
      </c>
      <c r="BL715" s="19" t="s">
        <v>284</v>
      </c>
      <c r="BM715" s="217" t="s">
        <v>1354</v>
      </c>
    </row>
    <row r="716" s="2" customFormat="1">
      <c r="A716" s="40"/>
      <c r="B716" s="41"/>
      <c r="C716" s="42"/>
      <c r="D716" s="219" t="s">
        <v>151</v>
      </c>
      <c r="E716" s="42"/>
      <c r="F716" s="220" t="s">
        <v>1126</v>
      </c>
      <c r="G716" s="42"/>
      <c r="H716" s="42"/>
      <c r="I716" s="221"/>
      <c r="J716" s="42"/>
      <c r="K716" s="42"/>
      <c r="L716" s="46"/>
      <c r="M716" s="222"/>
      <c r="N716" s="223"/>
      <c r="O716" s="86"/>
      <c r="P716" s="86"/>
      <c r="Q716" s="86"/>
      <c r="R716" s="86"/>
      <c r="S716" s="86"/>
      <c r="T716" s="87"/>
      <c r="U716" s="40"/>
      <c r="V716" s="40"/>
      <c r="W716" s="40"/>
      <c r="X716" s="40"/>
      <c r="Y716" s="40"/>
      <c r="Z716" s="40"/>
      <c r="AA716" s="40"/>
      <c r="AB716" s="40"/>
      <c r="AC716" s="40"/>
      <c r="AD716" s="40"/>
      <c r="AE716" s="40"/>
      <c r="AT716" s="19" t="s">
        <v>151</v>
      </c>
      <c r="AU716" s="19" t="s">
        <v>149</v>
      </c>
    </row>
    <row r="717" s="2" customFormat="1">
      <c r="A717" s="40"/>
      <c r="B717" s="41"/>
      <c r="C717" s="42"/>
      <c r="D717" s="224" t="s">
        <v>153</v>
      </c>
      <c r="E717" s="42"/>
      <c r="F717" s="225" t="s">
        <v>1127</v>
      </c>
      <c r="G717" s="42"/>
      <c r="H717" s="42"/>
      <c r="I717" s="221"/>
      <c r="J717" s="42"/>
      <c r="K717" s="42"/>
      <c r="L717" s="46"/>
      <c r="M717" s="222"/>
      <c r="N717" s="223"/>
      <c r="O717" s="86"/>
      <c r="P717" s="86"/>
      <c r="Q717" s="86"/>
      <c r="R717" s="86"/>
      <c r="S717" s="86"/>
      <c r="T717" s="87"/>
      <c r="U717" s="40"/>
      <c r="V717" s="40"/>
      <c r="W717" s="40"/>
      <c r="X717" s="40"/>
      <c r="Y717" s="40"/>
      <c r="Z717" s="40"/>
      <c r="AA717" s="40"/>
      <c r="AB717" s="40"/>
      <c r="AC717" s="40"/>
      <c r="AD717" s="40"/>
      <c r="AE717" s="40"/>
      <c r="AT717" s="19" t="s">
        <v>153</v>
      </c>
      <c r="AU717" s="19" t="s">
        <v>149</v>
      </c>
    </row>
    <row r="718" s="13" customFormat="1">
      <c r="A718" s="13"/>
      <c r="B718" s="226"/>
      <c r="C718" s="227"/>
      <c r="D718" s="219" t="s">
        <v>155</v>
      </c>
      <c r="E718" s="228" t="s">
        <v>19</v>
      </c>
      <c r="F718" s="229" t="s">
        <v>1345</v>
      </c>
      <c r="G718" s="227"/>
      <c r="H718" s="230">
        <v>47.539999999999999</v>
      </c>
      <c r="I718" s="231"/>
      <c r="J718" s="227"/>
      <c r="K718" s="227"/>
      <c r="L718" s="232"/>
      <c r="M718" s="233"/>
      <c r="N718" s="234"/>
      <c r="O718" s="234"/>
      <c r="P718" s="234"/>
      <c r="Q718" s="234"/>
      <c r="R718" s="234"/>
      <c r="S718" s="234"/>
      <c r="T718" s="235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236" t="s">
        <v>155</v>
      </c>
      <c r="AU718" s="236" t="s">
        <v>149</v>
      </c>
      <c r="AV718" s="13" t="s">
        <v>149</v>
      </c>
      <c r="AW718" s="13" t="s">
        <v>32</v>
      </c>
      <c r="AX718" s="13" t="s">
        <v>70</v>
      </c>
      <c r="AY718" s="236" t="s">
        <v>140</v>
      </c>
    </row>
    <row r="719" s="13" customFormat="1">
      <c r="A719" s="13"/>
      <c r="B719" s="226"/>
      <c r="C719" s="227"/>
      <c r="D719" s="219" t="s">
        <v>155</v>
      </c>
      <c r="E719" s="228" t="s">
        <v>19</v>
      </c>
      <c r="F719" s="229" t="s">
        <v>1346</v>
      </c>
      <c r="G719" s="227"/>
      <c r="H719" s="230">
        <v>5.6050000000000004</v>
      </c>
      <c r="I719" s="231"/>
      <c r="J719" s="227"/>
      <c r="K719" s="227"/>
      <c r="L719" s="232"/>
      <c r="M719" s="233"/>
      <c r="N719" s="234"/>
      <c r="O719" s="234"/>
      <c r="P719" s="234"/>
      <c r="Q719" s="234"/>
      <c r="R719" s="234"/>
      <c r="S719" s="234"/>
      <c r="T719" s="235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236" t="s">
        <v>155</v>
      </c>
      <c r="AU719" s="236" t="s">
        <v>149</v>
      </c>
      <c r="AV719" s="13" t="s">
        <v>149</v>
      </c>
      <c r="AW719" s="13" t="s">
        <v>32</v>
      </c>
      <c r="AX719" s="13" t="s">
        <v>70</v>
      </c>
      <c r="AY719" s="236" t="s">
        <v>140</v>
      </c>
    </row>
    <row r="720" s="13" customFormat="1">
      <c r="A720" s="13"/>
      <c r="B720" s="226"/>
      <c r="C720" s="227"/>
      <c r="D720" s="219" t="s">
        <v>155</v>
      </c>
      <c r="E720" s="228" t="s">
        <v>19</v>
      </c>
      <c r="F720" s="229" t="s">
        <v>1347</v>
      </c>
      <c r="G720" s="227"/>
      <c r="H720" s="230">
        <v>58.384999999999998</v>
      </c>
      <c r="I720" s="231"/>
      <c r="J720" s="227"/>
      <c r="K720" s="227"/>
      <c r="L720" s="232"/>
      <c r="M720" s="233"/>
      <c r="N720" s="234"/>
      <c r="O720" s="234"/>
      <c r="P720" s="234"/>
      <c r="Q720" s="234"/>
      <c r="R720" s="234"/>
      <c r="S720" s="234"/>
      <c r="T720" s="235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236" t="s">
        <v>155</v>
      </c>
      <c r="AU720" s="236" t="s">
        <v>149</v>
      </c>
      <c r="AV720" s="13" t="s">
        <v>149</v>
      </c>
      <c r="AW720" s="13" t="s">
        <v>32</v>
      </c>
      <c r="AX720" s="13" t="s">
        <v>70</v>
      </c>
      <c r="AY720" s="236" t="s">
        <v>140</v>
      </c>
    </row>
    <row r="721" s="13" customFormat="1">
      <c r="A721" s="13"/>
      <c r="B721" s="226"/>
      <c r="C721" s="227"/>
      <c r="D721" s="219" t="s">
        <v>155</v>
      </c>
      <c r="E721" s="228" t="s">
        <v>19</v>
      </c>
      <c r="F721" s="229" t="s">
        <v>1348</v>
      </c>
      <c r="G721" s="227"/>
      <c r="H721" s="230">
        <v>-10.140000000000001</v>
      </c>
      <c r="I721" s="231"/>
      <c r="J721" s="227"/>
      <c r="K721" s="227"/>
      <c r="L721" s="232"/>
      <c r="M721" s="233"/>
      <c r="N721" s="234"/>
      <c r="O721" s="234"/>
      <c r="P721" s="234"/>
      <c r="Q721" s="234"/>
      <c r="R721" s="234"/>
      <c r="S721" s="234"/>
      <c r="T721" s="235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T721" s="236" t="s">
        <v>155</v>
      </c>
      <c r="AU721" s="236" t="s">
        <v>149</v>
      </c>
      <c r="AV721" s="13" t="s">
        <v>149</v>
      </c>
      <c r="AW721" s="13" t="s">
        <v>32</v>
      </c>
      <c r="AX721" s="13" t="s">
        <v>70</v>
      </c>
      <c r="AY721" s="236" t="s">
        <v>140</v>
      </c>
    </row>
    <row r="722" s="13" customFormat="1">
      <c r="A722" s="13"/>
      <c r="B722" s="226"/>
      <c r="C722" s="227"/>
      <c r="D722" s="219" t="s">
        <v>155</v>
      </c>
      <c r="E722" s="228" t="s">
        <v>19</v>
      </c>
      <c r="F722" s="229" t="s">
        <v>1349</v>
      </c>
      <c r="G722" s="227"/>
      <c r="H722" s="230">
        <v>15.85</v>
      </c>
      <c r="I722" s="231"/>
      <c r="J722" s="227"/>
      <c r="K722" s="227"/>
      <c r="L722" s="232"/>
      <c r="M722" s="233"/>
      <c r="N722" s="234"/>
      <c r="O722" s="234"/>
      <c r="P722" s="234"/>
      <c r="Q722" s="234"/>
      <c r="R722" s="234"/>
      <c r="S722" s="234"/>
      <c r="T722" s="235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T722" s="236" t="s">
        <v>155</v>
      </c>
      <c r="AU722" s="236" t="s">
        <v>149</v>
      </c>
      <c r="AV722" s="13" t="s">
        <v>149</v>
      </c>
      <c r="AW722" s="13" t="s">
        <v>32</v>
      </c>
      <c r="AX722" s="13" t="s">
        <v>70</v>
      </c>
      <c r="AY722" s="236" t="s">
        <v>140</v>
      </c>
    </row>
    <row r="723" s="13" customFormat="1">
      <c r="A723" s="13"/>
      <c r="B723" s="226"/>
      <c r="C723" s="227"/>
      <c r="D723" s="219" t="s">
        <v>155</v>
      </c>
      <c r="E723" s="228" t="s">
        <v>19</v>
      </c>
      <c r="F723" s="229" t="s">
        <v>1350</v>
      </c>
      <c r="G723" s="227"/>
      <c r="H723" s="230">
        <v>72.920000000000002</v>
      </c>
      <c r="I723" s="231"/>
      <c r="J723" s="227"/>
      <c r="K723" s="227"/>
      <c r="L723" s="232"/>
      <c r="M723" s="233"/>
      <c r="N723" s="234"/>
      <c r="O723" s="234"/>
      <c r="P723" s="234"/>
      <c r="Q723" s="234"/>
      <c r="R723" s="234"/>
      <c r="S723" s="234"/>
      <c r="T723" s="235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36" t="s">
        <v>155</v>
      </c>
      <c r="AU723" s="236" t="s">
        <v>149</v>
      </c>
      <c r="AV723" s="13" t="s">
        <v>149</v>
      </c>
      <c r="AW723" s="13" t="s">
        <v>32</v>
      </c>
      <c r="AX723" s="13" t="s">
        <v>70</v>
      </c>
      <c r="AY723" s="236" t="s">
        <v>140</v>
      </c>
    </row>
    <row r="724" s="13" customFormat="1">
      <c r="A724" s="13"/>
      <c r="B724" s="226"/>
      <c r="C724" s="227"/>
      <c r="D724" s="219" t="s">
        <v>155</v>
      </c>
      <c r="E724" s="228" t="s">
        <v>19</v>
      </c>
      <c r="F724" s="229" t="s">
        <v>1351</v>
      </c>
      <c r="G724" s="227"/>
      <c r="H724" s="230">
        <v>10.74</v>
      </c>
      <c r="I724" s="231"/>
      <c r="J724" s="227"/>
      <c r="K724" s="227"/>
      <c r="L724" s="232"/>
      <c r="M724" s="233"/>
      <c r="N724" s="234"/>
      <c r="O724" s="234"/>
      <c r="P724" s="234"/>
      <c r="Q724" s="234"/>
      <c r="R724" s="234"/>
      <c r="S724" s="234"/>
      <c r="T724" s="235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236" t="s">
        <v>155</v>
      </c>
      <c r="AU724" s="236" t="s">
        <v>149</v>
      </c>
      <c r="AV724" s="13" t="s">
        <v>149</v>
      </c>
      <c r="AW724" s="13" t="s">
        <v>32</v>
      </c>
      <c r="AX724" s="13" t="s">
        <v>70</v>
      </c>
      <c r="AY724" s="236" t="s">
        <v>140</v>
      </c>
    </row>
    <row r="725" s="13" customFormat="1">
      <c r="A725" s="13"/>
      <c r="B725" s="226"/>
      <c r="C725" s="227"/>
      <c r="D725" s="219" t="s">
        <v>155</v>
      </c>
      <c r="E725" s="228" t="s">
        <v>19</v>
      </c>
      <c r="F725" s="229" t="s">
        <v>1352</v>
      </c>
      <c r="G725" s="227"/>
      <c r="H725" s="230">
        <v>57.25</v>
      </c>
      <c r="I725" s="231"/>
      <c r="J725" s="227"/>
      <c r="K725" s="227"/>
      <c r="L725" s="232"/>
      <c r="M725" s="233"/>
      <c r="N725" s="234"/>
      <c r="O725" s="234"/>
      <c r="P725" s="234"/>
      <c r="Q725" s="234"/>
      <c r="R725" s="234"/>
      <c r="S725" s="234"/>
      <c r="T725" s="235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236" t="s">
        <v>155</v>
      </c>
      <c r="AU725" s="236" t="s">
        <v>149</v>
      </c>
      <c r="AV725" s="13" t="s">
        <v>149</v>
      </c>
      <c r="AW725" s="13" t="s">
        <v>32</v>
      </c>
      <c r="AX725" s="13" t="s">
        <v>70</v>
      </c>
      <c r="AY725" s="236" t="s">
        <v>140</v>
      </c>
    </row>
    <row r="726" s="13" customFormat="1">
      <c r="A726" s="13"/>
      <c r="B726" s="226"/>
      <c r="C726" s="227"/>
      <c r="D726" s="219" t="s">
        <v>155</v>
      </c>
      <c r="E726" s="228" t="s">
        <v>19</v>
      </c>
      <c r="F726" s="229" t="s">
        <v>1353</v>
      </c>
      <c r="G726" s="227"/>
      <c r="H726" s="230">
        <v>42.049999999999997</v>
      </c>
      <c r="I726" s="231"/>
      <c r="J726" s="227"/>
      <c r="K726" s="227"/>
      <c r="L726" s="232"/>
      <c r="M726" s="233"/>
      <c r="N726" s="234"/>
      <c r="O726" s="234"/>
      <c r="P726" s="234"/>
      <c r="Q726" s="234"/>
      <c r="R726" s="234"/>
      <c r="S726" s="234"/>
      <c r="T726" s="235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36" t="s">
        <v>155</v>
      </c>
      <c r="AU726" s="236" t="s">
        <v>149</v>
      </c>
      <c r="AV726" s="13" t="s">
        <v>149</v>
      </c>
      <c r="AW726" s="13" t="s">
        <v>32</v>
      </c>
      <c r="AX726" s="13" t="s">
        <v>70</v>
      </c>
      <c r="AY726" s="236" t="s">
        <v>140</v>
      </c>
    </row>
    <row r="727" s="14" customFormat="1">
      <c r="A727" s="14"/>
      <c r="B727" s="237"/>
      <c r="C727" s="238"/>
      <c r="D727" s="219" t="s">
        <v>155</v>
      </c>
      <c r="E727" s="239" t="s">
        <v>19</v>
      </c>
      <c r="F727" s="240" t="s">
        <v>172</v>
      </c>
      <c r="G727" s="238"/>
      <c r="H727" s="241">
        <v>300.19999999999999</v>
      </c>
      <c r="I727" s="242"/>
      <c r="J727" s="238"/>
      <c r="K727" s="238"/>
      <c r="L727" s="243"/>
      <c r="M727" s="244"/>
      <c r="N727" s="245"/>
      <c r="O727" s="245"/>
      <c r="P727" s="245"/>
      <c r="Q727" s="245"/>
      <c r="R727" s="245"/>
      <c r="S727" s="245"/>
      <c r="T727" s="246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47" t="s">
        <v>155</v>
      </c>
      <c r="AU727" s="247" t="s">
        <v>149</v>
      </c>
      <c r="AV727" s="14" t="s">
        <v>148</v>
      </c>
      <c r="AW727" s="14" t="s">
        <v>32</v>
      </c>
      <c r="AX727" s="14" t="s">
        <v>78</v>
      </c>
      <c r="AY727" s="247" t="s">
        <v>140</v>
      </c>
    </row>
    <row r="728" s="2" customFormat="1" ht="16.5" customHeight="1">
      <c r="A728" s="40"/>
      <c r="B728" s="41"/>
      <c r="C728" s="206" t="s">
        <v>1128</v>
      </c>
      <c r="D728" s="206" t="s">
        <v>143</v>
      </c>
      <c r="E728" s="207" t="s">
        <v>1129</v>
      </c>
      <c r="F728" s="208" t="s">
        <v>1130</v>
      </c>
      <c r="G728" s="209" t="s">
        <v>209</v>
      </c>
      <c r="H728" s="210">
        <v>5</v>
      </c>
      <c r="I728" s="211"/>
      <c r="J728" s="212">
        <f>ROUND(I728*H728,2)</f>
        <v>0</v>
      </c>
      <c r="K728" s="208" t="s">
        <v>147</v>
      </c>
      <c r="L728" s="46"/>
      <c r="M728" s="213" t="s">
        <v>19</v>
      </c>
      <c r="N728" s="214" t="s">
        <v>42</v>
      </c>
      <c r="O728" s="86"/>
      <c r="P728" s="215">
        <f>O728*H728</f>
        <v>0</v>
      </c>
      <c r="Q728" s="215">
        <v>4.0000000000000003E-05</v>
      </c>
      <c r="R728" s="215">
        <f>Q728*H728</f>
        <v>0.00020000000000000001</v>
      </c>
      <c r="S728" s="215">
        <v>0</v>
      </c>
      <c r="T728" s="216">
        <f>S728*H728</f>
        <v>0</v>
      </c>
      <c r="U728" s="40"/>
      <c r="V728" s="40"/>
      <c r="W728" s="40"/>
      <c r="X728" s="40"/>
      <c r="Y728" s="40"/>
      <c r="Z728" s="40"/>
      <c r="AA728" s="40"/>
      <c r="AB728" s="40"/>
      <c r="AC728" s="40"/>
      <c r="AD728" s="40"/>
      <c r="AE728" s="40"/>
      <c r="AR728" s="217" t="s">
        <v>284</v>
      </c>
      <c r="AT728" s="217" t="s">
        <v>143</v>
      </c>
      <c r="AU728" s="217" t="s">
        <v>149</v>
      </c>
      <c r="AY728" s="19" t="s">
        <v>140</v>
      </c>
      <c r="BE728" s="218">
        <f>IF(N728="základní",J728,0)</f>
        <v>0</v>
      </c>
      <c r="BF728" s="218">
        <f>IF(N728="snížená",J728,0)</f>
        <v>0</v>
      </c>
      <c r="BG728" s="218">
        <f>IF(N728="zákl. přenesená",J728,0)</f>
        <v>0</v>
      </c>
      <c r="BH728" s="218">
        <f>IF(N728="sníž. přenesená",J728,0)</f>
        <v>0</v>
      </c>
      <c r="BI728" s="218">
        <f>IF(N728="nulová",J728,0)</f>
        <v>0</v>
      </c>
      <c r="BJ728" s="19" t="s">
        <v>149</v>
      </c>
      <c r="BK728" s="218">
        <f>ROUND(I728*H728,2)</f>
        <v>0</v>
      </c>
      <c r="BL728" s="19" t="s">
        <v>284</v>
      </c>
      <c r="BM728" s="217" t="s">
        <v>1355</v>
      </c>
    </row>
    <row r="729" s="2" customFormat="1">
      <c r="A729" s="40"/>
      <c r="B729" s="41"/>
      <c r="C729" s="42"/>
      <c r="D729" s="219" t="s">
        <v>151</v>
      </c>
      <c r="E729" s="42"/>
      <c r="F729" s="220" t="s">
        <v>1132</v>
      </c>
      <c r="G729" s="42"/>
      <c r="H729" s="42"/>
      <c r="I729" s="221"/>
      <c r="J729" s="42"/>
      <c r="K729" s="42"/>
      <c r="L729" s="46"/>
      <c r="M729" s="222"/>
      <c r="N729" s="223"/>
      <c r="O729" s="86"/>
      <c r="P729" s="86"/>
      <c r="Q729" s="86"/>
      <c r="R729" s="86"/>
      <c r="S729" s="86"/>
      <c r="T729" s="87"/>
      <c r="U729" s="40"/>
      <c r="V729" s="40"/>
      <c r="W729" s="40"/>
      <c r="X729" s="40"/>
      <c r="Y729" s="40"/>
      <c r="Z729" s="40"/>
      <c r="AA729" s="40"/>
      <c r="AB729" s="40"/>
      <c r="AC729" s="40"/>
      <c r="AD729" s="40"/>
      <c r="AE729" s="40"/>
      <c r="AT729" s="19" t="s">
        <v>151</v>
      </c>
      <c r="AU729" s="19" t="s">
        <v>149</v>
      </c>
    </row>
    <row r="730" s="2" customFormat="1">
      <c r="A730" s="40"/>
      <c r="B730" s="41"/>
      <c r="C730" s="42"/>
      <c r="D730" s="224" t="s">
        <v>153</v>
      </c>
      <c r="E730" s="42"/>
      <c r="F730" s="225" t="s">
        <v>1133</v>
      </c>
      <c r="G730" s="42"/>
      <c r="H730" s="42"/>
      <c r="I730" s="221"/>
      <c r="J730" s="42"/>
      <c r="K730" s="42"/>
      <c r="L730" s="46"/>
      <c r="M730" s="222"/>
      <c r="N730" s="223"/>
      <c r="O730" s="86"/>
      <c r="P730" s="86"/>
      <c r="Q730" s="86"/>
      <c r="R730" s="86"/>
      <c r="S730" s="86"/>
      <c r="T730" s="87"/>
      <c r="U730" s="40"/>
      <c r="V730" s="40"/>
      <c r="W730" s="40"/>
      <c r="X730" s="40"/>
      <c r="Y730" s="40"/>
      <c r="Z730" s="40"/>
      <c r="AA730" s="40"/>
      <c r="AB730" s="40"/>
      <c r="AC730" s="40"/>
      <c r="AD730" s="40"/>
      <c r="AE730" s="40"/>
      <c r="AT730" s="19" t="s">
        <v>153</v>
      </c>
      <c r="AU730" s="19" t="s">
        <v>149</v>
      </c>
    </row>
    <row r="731" s="13" customFormat="1">
      <c r="A731" s="13"/>
      <c r="B731" s="226"/>
      <c r="C731" s="227"/>
      <c r="D731" s="219" t="s">
        <v>155</v>
      </c>
      <c r="E731" s="228" t="s">
        <v>19</v>
      </c>
      <c r="F731" s="229" t="s">
        <v>1134</v>
      </c>
      <c r="G731" s="227"/>
      <c r="H731" s="230">
        <v>5</v>
      </c>
      <c r="I731" s="231"/>
      <c r="J731" s="227"/>
      <c r="K731" s="227"/>
      <c r="L731" s="232"/>
      <c r="M731" s="233"/>
      <c r="N731" s="234"/>
      <c r="O731" s="234"/>
      <c r="P731" s="234"/>
      <c r="Q731" s="234"/>
      <c r="R731" s="234"/>
      <c r="S731" s="234"/>
      <c r="T731" s="235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T731" s="236" t="s">
        <v>155</v>
      </c>
      <c r="AU731" s="236" t="s">
        <v>149</v>
      </c>
      <c r="AV731" s="13" t="s">
        <v>149</v>
      </c>
      <c r="AW731" s="13" t="s">
        <v>32</v>
      </c>
      <c r="AX731" s="13" t="s">
        <v>78</v>
      </c>
      <c r="AY731" s="236" t="s">
        <v>140</v>
      </c>
    </row>
    <row r="732" s="2" customFormat="1" ht="16.5" customHeight="1">
      <c r="A732" s="40"/>
      <c r="B732" s="41"/>
      <c r="C732" s="248" t="s">
        <v>1135</v>
      </c>
      <c r="D732" s="248" t="s">
        <v>215</v>
      </c>
      <c r="E732" s="249" t="s">
        <v>1136</v>
      </c>
      <c r="F732" s="250" t="s">
        <v>1137</v>
      </c>
      <c r="G732" s="251" t="s">
        <v>353</v>
      </c>
      <c r="H732" s="252">
        <v>0.5</v>
      </c>
      <c r="I732" s="253"/>
      <c r="J732" s="254">
        <f>ROUND(I732*H732,2)</f>
        <v>0</v>
      </c>
      <c r="K732" s="250" t="s">
        <v>147</v>
      </c>
      <c r="L732" s="255"/>
      <c r="M732" s="256" t="s">
        <v>19</v>
      </c>
      <c r="N732" s="257" t="s">
        <v>42</v>
      </c>
      <c r="O732" s="86"/>
      <c r="P732" s="215">
        <f>O732*H732</f>
        <v>0</v>
      </c>
      <c r="Q732" s="215">
        <v>0.001</v>
      </c>
      <c r="R732" s="215">
        <f>Q732*H732</f>
        <v>0.00050000000000000001</v>
      </c>
      <c r="S732" s="215">
        <v>0</v>
      </c>
      <c r="T732" s="216">
        <f>S732*H732</f>
        <v>0</v>
      </c>
      <c r="U732" s="40"/>
      <c r="V732" s="40"/>
      <c r="W732" s="40"/>
      <c r="X732" s="40"/>
      <c r="Y732" s="40"/>
      <c r="Z732" s="40"/>
      <c r="AA732" s="40"/>
      <c r="AB732" s="40"/>
      <c r="AC732" s="40"/>
      <c r="AD732" s="40"/>
      <c r="AE732" s="40"/>
      <c r="AR732" s="217" t="s">
        <v>354</v>
      </c>
      <c r="AT732" s="217" t="s">
        <v>215</v>
      </c>
      <c r="AU732" s="217" t="s">
        <v>149</v>
      </c>
      <c r="AY732" s="19" t="s">
        <v>140</v>
      </c>
      <c r="BE732" s="218">
        <f>IF(N732="základní",J732,0)</f>
        <v>0</v>
      </c>
      <c r="BF732" s="218">
        <f>IF(N732="snížená",J732,0)</f>
        <v>0</v>
      </c>
      <c r="BG732" s="218">
        <f>IF(N732="zákl. přenesená",J732,0)</f>
        <v>0</v>
      </c>
      <c r="BH732" s="218">
        <f>IF(N732="sníž. přenesená",J732,0)</f>
        <v>0</v>
      </c>
      <c r="BI732" s="218">
        <f>IF(N732="nulová",J732,0)</f>
        <v>0</v>
      </c>
      <c r="BJ732" s="19" t="s">
        <v>149</v>
      </c>
      <c r="BK732" s="218">
        <f>ROUND(I732*H732,2)</f>
        <v>0</v>
      </c>
      <c r="BL732" s="19" t="s">
        <v>284</v>
      </c>
      <c r="BM732" s="217" t="s">
        <v>1356</v>
      </c>
    </row>
    <row r="733" s="2" customFormat="1">
      <c r="A733" s="40"/>
      <c r="B733" s="41"/>
      <c r="C733" s="42"/>
      <c r="D733" s="219" t="s">
        <v>151</v>
      </c>
      <c r="E733" s="42"/>
      <c r="F733" s="220" t="s">
        <v>1137</v>
      </c>
      <c r="G733" s="42"/>
      <c r="H733" s="42"/>
      <c r="I733" s="221"/>
      <c r="J733" s="42"/>
      <c r="K733" s="42"/>
      <c r="L733" s="46"/>
      <c r="M733" s="222"/>
      <c r="N733" s="223"/>
      <c r="O733" s="86"/>
      <c r="P733" s="86"/>
      <c r="Q733" s="86"/>
      <c r="R733" s="86"/>
      <c r="S733" s="86"/>
      <c r="T733" s="87"/>
      <c r="U733" s="40"/>
      <c r="V733" s="40"/>
      <c r="W733" s="40"/>
      <c r="X733" s="40"/>
      <c r="Y733" s="40"/>
      <c r="Z733" s="40"/>
      <c r="AA733" s="40"/>
      <c r="AB733" s="40"/>
      <c r="AC733" s="40"/>
      <c r="AD733" s="40"/>
      <c r="AE733" s="40"/>
      <c r="AT733" s="19" t="s">
        <v>151</v>
      </c>
      <c r="AU733" s="19" t="s">
        <v>149</v>
      </c>
    </row>
    <row r="734" s="2" customFormat="1" ht="16.5" customHeight="1">
      <c r="A734" s="40"/>
      <c r="B734" s="41"/>
      <c r="C734" s="206" t="s">
        <v>1139</v>
      </c>
      <c r="D734" s="206" t="s">
        <v>143</v>
      </c>
      <c r="E734" s="207" t="s">
        <v>1140</v>
      </c>
      <c r="F734" s="208" t="s">
        <v>1141</v>
      </c>
      <c r="G734" s="209" t="s">
        <v>146</v>
      </c>
      <c r="H734" s="210">
        <v>300.19999999999999</v>
      </c>
      <c r="I734" s="211"/>
      <c r="J734" s="212">
        <f>ROUND(I734*H734,2)</f>
        <v>0</v>
      </c>
      <c r="K734" s="208" t="s">
        <v>147</v>
      </c>
      <c r="L734" s="46"/>
      <c r="M734" s="213" t="s">
        <v>19</v>
      </c>
      <c r="N734" s="214" t="s">
        <v>42</v>
      </c>
      <c r="O734" s="86"/>
      <c r="P734" s="215">
        <f>O734*H734</f>
        <v>0</v>
      </c>
      <c r="Q734" s="215">
        <v>0.00021000000000000001</v>
      </c>
      <c r="R734" s="215">
        <f>Q734*H734</f>
        <v>0.063042000000000001</v>
      </c>
      <c r="S734" s="215">
        <v>0</v>
      </c>
      <c r="T734" s="216">
        <f>S734*H734</f>
        <v>0</v>
      </c>
      <c r="U734" s="40"/>
      <c r="V734" s="40"/>
      <c r="W734" s="40"/>
      <c r="X734" s="40"/>
      <c r="Y734" s="40"/>
      <c r="Z734" s="40"/>
      <c r="AA734" s="40"/>
      <c r="AB734" s="40"/>
      <c r="AC734" s="40"/>
      <c r="AD734" s="40"/>
      <c r="AE734" s="40"/>
      <c r="AR734" s="217" t="s">
        <v>284</v>
      </c>
      <c r="AT734" s="217" t="s">
        <v>143</v>
      </c>
      <c r="AU734" s="217" t="s">
        <v>149</v>
      </c>
      <c r="AY734" s="19" t="s">
        <v>140</v>
      </c>
      <c r="BE734" s="218">
        <f>IF(N734="základní",J734,0)</f>
        <v>0</v>
      </c>
      <c r="BF734" s="218">
        <f>IF(N734="snížená",J734,0)</f>
        <v>0</v>
      </c>
      <c r="BG734" s="218">
        <f>IF(N734="zákl. přenesená",J734,0)</f>
        <v>0</v>
      </c>
      <c r="BH734" s="218">
        <f>IF(N734="sníž. přenesená",J734,0)</f>
        <v>0</v>
      </c>
      <c r="BI734" s="218">
        <f>IF(N734="nulová",J734,0)</f>
        <v>0</v>
      </c>
      <c r="BJ734" s="19" t="s">
        <v>149</v>
      </c>
      <c r="BK734" s="218">
        <f>ROUND(I734*H734,2)</f>
        <v>0</v>
      </c>
      <c r="BL734" s="19" t="s">
        <v>284</v>
      </c>
      <c r="BM734" s="217" t="s">
        <v>1357</v>
      </c>
    </row>
    <row r="735" s="2" customFormat="1">
      <c r="A735" s="40"/>
      <c r="B735" s="41"/>
      <c r="C735" s="42"/>
      <c r="D735" s="219" t="s">
        <v>151</v>
      </c>
      <c r="E735" s="42"/>
      <c r="F735" s="220" t="s">
        <v>1143</v>
      </c>
      <c r="G735" s="42"/>
      <c r="H735" s="42"/>
      <c r="I735" s="221"/>
      <c r="J735" s="42"/>
      <c r="K735" s="42"/>
      <c r="L735" s="46"/>
      <c r="M735" s="222"/>
      <c r="N735" s="223"/>
      <c r="O735" s="86"/>
      <c r="P735" s="86"/>
      <c r="Q735" s="86"/>
      <c r="R735" s="86"/>
      <c r="S735" s="86"/>
      <c r="T735" s="87"/>
      <c r="U735" s="40"/>
      <c r="V735" s="40"/>
      <c r="W735" s="40"/>
      <c r="X735" s="40"/>
      <c r="Y735" s="40"/>
      <c r="Z735" s="40"/>
      <c r="AA735" s="40"/>
      <c r="AB735" s="40"/>
      <c r="AC735" s="40"/>
      <c r="AD735" s="40"/>
      <c r="AE735" s="40"/>
      <c r="AT735" s="19" t="s">
        <v>151</v>
      </c>
      <c r="AU735" s="19" t="s">
        <v>149</v>
      </c>
    </row>
    <row r="736" s="2" customFormat="1">
      <c r="A736" s="40"/>
      <c r="B736" s="41"/>
      <c r="C736" s="42"/>
      <c r="D736" s="224" t="s">
        <v>153</v>
      </c>
      <c r="E736" s="42"/>
      <c r="F736" s="225" t="s">
        <v>1144</v>
      </c>
      <c r="G736" s="42"/>
      <c r="H736" s="42"/>
      <c r="I736" s="221"/>
      <c r="J736" s="42"/>
      <c r="K736" s="42"/>
      <c r="L736" s="46"/>
      <c r="M736" s="222"/>
      <c r="N736" s="223"/>
      <c r="O736" s="86"/>
      <c r="P736" s="86"/>
      <c r="Q736" s="86"/>
      <c r="R736" s="86"/>
      <c r="S736" s="86"/>
      <c r="T736" s="87"/>
      <c r="U736" s="40"/>
      <c r="V736" s="40"/>
      <c r="W736" s="40"/>
      <c r="X736" s="40"/>
      <c r="Y736" s="40"/>
      <c r="Z736" s="40"/>
      <c r="AA736" s="40"/>
      <c r="AB736" s="40"/>
      <c r="AC736" s="40"/>
      <c r="AD736" s="40"/>
      <c r="AE736" s="40"/>
      <c r="AT736" s="19" t="s">
        <v>153</v>
      </c>
      <c r="AU736" s="19" t="s">
        <v>149</v>
      </c>
    </row>
    <row r="737" s="13" customFormat="1">
      <c r="A737" s="13"/>
      <c r="B737" s="226"/>
      <c r="C737" s="227"/>
      <c r="D737" s="219" t="s">
        <v>155</v>
      </c>
      <c r="E737" s="228" t="s">
        <v>19</v>
      </c>
      <c r="F737" s="229" t="s">
        <v>1345</v>
      </c>
      <c r="G737" s="227"/>
      <c r="H737" s="230">
        <v>47.539999999999999</v>
      </c>
      <c r="I737" s="231"/>
      <c r="J737" s="227"/>
      <c r="K737" s="227"/>
      <c r="L737" s="232"/>
      <c r="M737" s="233"/>
      <c r="N737" s="234"/>
      <c r="O737" s="234"/>
      <c r="P737" s="234"/>
      <c r="Q737" s="234"/>
      <c r="R737" s="234"/>
      <c r="S737" s="234"/>
      <c r="T737" s="235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T737" s="236" t="s">
        <v>155</v>
      </c>
      <c r="AU737" s="236" t="s">
        <v>149</v>
      </c>
      <c r="AV737" s="13" t="s">
        <v>149</v>
      </c>
      <c r="AW737" s="13" t="s">
        <v>32</v>
      </c>
      <c r="AX737" s="13" t="s">
        <v>70</v>
      </c>
      <c r="AY737" s="236" t="s">
        <v>140</v>
      </c>
    </row>
    <row r="738" s="13" customFormat="1">
      <c r="A738" s="13"/>
      <c r="B738" s="226"/>
      <c r="C738" s="227"/>
      <c r="D738" s="219" t="s">
        <v>155</v>
      </c>
      <c r="E738" s="228" t="s">
        <v>19</v>
      </c>
      <c r="F738" s="229" t="s">
        <v>1346</v>
      </c>
      <c r="G738" s="227"/>
      <c r="H738" s="230">
        <v>5.6050000000000004</v>
      </c>
      <c r="I738" s="231"/>
      <c r="J738" s="227"/>
      <c r="K738" s="227"/>
      <c r="L738" s="232"/>
      <c r="M738" s="233"/>
      <c r="N738" s="234"/>
      <c r="O738" s="234"/>
      <c r="P738" s="234"/>
      <c r="Q738" s="234"/>
      <c r="R738" s="234"/>
      <c r="S738" s="234"/>
      <c r="T738" s="235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236" t="s">
        <v>155</v>
      </c>
      <c r="AU738" s="236" t="s">
        <v>149</v>
      </c>
      <c r="AV738" s="13" t="s">
        <v>149</v>
      </c>
      <c r="AW738" s="13" t="s">
        <v>32</v>
      </c>
      <c r="AX738" s="13" t="s">
        <v>70</v>
      </c>
      <c r="AY738" s="236" t="s">
        <v>140</v>
      </c>
    </row>
    <row r="739" s="13" customFormat="1">
      <c r="A739" s="13"/>
      <c r="B739" s="226"/>
      <c r="C739" s="227"/>
      <c r="D739" s="219" t="s">
        <v>155</v>
      </c>
      <c r="E739" s="228" t="s">
        <v>19</v>
      </c>
      <c r="F739" s="229" t="s">
        <v>1347</v>
      </c>
      <c r="G739" s="227"/>
      <c r="H739" s="230">
        <v>58.384999999999998</v>
      </c>
      <c r="I739" s="231"/>
      <c r="J739" s="227"/>
      <c r="K739" s="227"/>
      <c r="L739" s="232"/>
      <c r="M739" s="233"/>
      <c r="N739" s="234"/>
      <c r="O739" s="234"/>
      <c r="P739" s="234"/>
      <c r="Q739" s="234"/>
      <c r="R739" s="234"/>
      <c r="S739" s="234"/>
      <c r="T739" s="235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T739" s="236" t="s">
        <v>155</v>
      </c>
      <c r="AU739" s="236" t="s">
        <v>149</v>
      </c>
      <c r="AV739" s="13" t="s">
        <v>149</v>
      </c>
      <c r="AW739" s="13" t="s">
        <v>32</v>
      </c>
      <c r="AX739" s="13" t="s">
        <v>70</v>
      </c>
      <c r="AY739" s="236" t="s">
        <v>140</v>
      </c>
    </row>
    <row r="740" s="13" customFormat="1">
      <c r="A740" s="13"/>
      <c r="B740" s="226"/>
      <c r="C740" s="227"/>
      <c r="D740" s="219" t="s">
        <v>155</v>
      </c>
      <c r="E740" s="228" t="s">
        <v>19</v>
      </c>
      <c r="F740" s="229" t="s">
        <v>189</v>
      </c>
      <c r="G740" s="227"/>
      <c r="H740" s="230">
        <v>-10.140000000000001</v>
      </c>
      <c r="I740" s="231"/>
      <c r="J740" s="227"/>
      <c r="K740" s="227"/>
      <c r="L740" s="232"/>
      <c r="M740" s="233"/>
      <c r="N740" s="234"/>
      <c r="O740" s="234"/>
      <c r="P740" s="234"/>
      <c r="Q740" s="234"/>
      <c r="R740" s="234"/>
      <c r="S740" s="234"/>
      <c r="T740" s="235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36" t="s">
        <v>155</v>
      </c>
      <c r="AU740" s="236" t="s">
        <v>149</v>
      </c>
      <c r="AV740" s="13" t="s">
        <v>149</v>
      </c>
      <c r="AW740" s="13" t="s">
        <v>32</v>
      </c>
      <c r="AX740" s="13" t="s">
        <v>70</v>
      </c>
      <c r="AY740" s="236" t="s">
        <v>140</v>
      </c>
    </row>
    <row r="741" s="13" customFormat="1">
      <c r="A741" s="13"/>
      <c r="B741" s="226"/>
      <c r="C741" s="227"/>
      <c r="D741" s="219" t="s">
        <v>155</v>
      </c>
      <c r="E741" s="228" t="s">
        <v>19</v>
      </c>
      <c r="F741" s="229" t="s">
        <v>1358</v>
      </c>
      <c r="G741" s="227"/>
      <c r="H741" s="230">
        <v>15.85</v>
      </c>
      <c r="I741" s="231"/>
      <c r="J741" s="227"/>
      <c r="K741" s="227"/>
      <c r="L741" s="232"/>
      <c r="M741" s="233"/>
      <c r="N741" s="234"/>
      <c r="O741" s="234"/>
      <c r="P741" s="234"/>
      <c r="Q741" s="234"/>
      <c r="R741" s="234"/>
      <c r="S741" s="234"/>
      <c r="T741" s="235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36" t="s">
        <v>155</v>
      </c>
      <c r="AU741" s="236" t="s">
        <v>149</v>
      </c>
      <c r="AV741" s="13" t="s">
        <v>149</v>
      </c>
      <c r="AW741" s="13" t="s">
        <v>32</v>
      </c>
      <c r="AX741" s="13" t="s">
        <v>70</v>
      </c>
      <c r="AY741" s="236" t="s">
        <v>140</v>
      </c>
    </row>
    <row r="742" s="13" customFormat="1">
      <c r="A742" s="13"/>
      <c r="B742" s="226"/>
      <c r="C742" s="227"/>
      <c r="D742" s="219" t="s">
        <v>155</v>
      </c>
      <c r="E742" s="228" t="s">
        <v>19</v>
      </c>
      <c r="F742" s="229" t="s">
        <v>1359</v>
      </c>
      <c r="G742" s="227"/>
      <c r="H742" s="230">
        <v>72.920000000000002</v>
      </c>
      <c r="I742" s="231"/>
      <c r="J742" s="227"/>
      <c r="K742" s="227"/>
      <c r="L742" s="232"/>
      <c r="M742" s="233"/>
      <c r="N742" s="234"/>
      <c r="O742" s="234"/>
      <c r="P742" s="234"/>
      <c r="Q742" s="234"/>
      <c r="R742" s="234"/>
      <c r="S742" s="234"/>
      <c r="T742" s="235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T742" s="236" t="s">
        <v>155</v>
      </c>
      <c r="AU742" s="236" t="s">
        <v>149</v>
      </c>
      <c r="AV742" s="13" t="s">
        <v>149</v>
      </c>
      <c r="AW742" s="13" t="s">
        <v>32</v>
      </c>
      <c r="AX742" s="13" t="s">
        <v>70</v>
      </c>
      <c r="AY742" s="236" t="s">
        <v>140</v>
      </c>
    </row>
    <row r="743" s="13" customFormat="1">
      <c r="A743" s="13"/>
      <c r="B743" s="226"/>
      <c r="C743" s="227"/>
      <c r="D743" s="219" t="s">
        <v>155</v>
      </c>
      <c r="E743" s="228" t="s">
        <v>19</v>
      </c>
      <c r="F743" s="229" t="s">
        <v>1351</v>
      </c>
      <c r="G743" s="227"/>
      <c r="H743" s="230">
        <v>10.74</v>
      </c>
      <c r="I743" s="231"/>
      <c r="J743" s="227"/>
      <c r="K743" s="227"/>
      <c r="L743" s="232"/>
      <c r="M743" s="233"/>
      <c r="N743" s="234"/>
      <c r="O743" s="234"/>
      <c r="P743" s="234"/>
      <c r="Q743" s="234"/>
      <c r="R743" s="234"/>
      <c r="S743" s="234"/>
      <c r="T743" s="235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T743" s="236" t="s">
        <v>155</v>
      </c>
      <c r="AU743" s="236" t="s">
        <v>149</v>
      </c>
      <c r="AV743" s="13" t="s">
        <v>149</v>
      </c>
      <c r="AW743" s="13" t="s">
        <v>32</v>
      </c>
      <c r="AX743" s="13" t="s">
        <v>70</v>
      </c>
      <c r="AY743" s="236" t="s">
        <v>140</v>
      </c>
    </row>
    <row r="744" s="13" customFormat="1">
      <c r="A744" s="13"/>
      <c r="B744" s="226"/>
      <c r="C744" s="227"/>
      <c r="D744" s="219" t="s">
        <v>155</v>
      </c>
      <c r="E744" s="228" t="s">
        <v>19</v>
      </c>
      <c r="F744" s="229" t="s">
        <v>1352</v>
      </c>
      <c r="G744" s="227"/>
      <c r="H744" s="230">
        <v>57.25</v>
      </c>
      <c r="I744" s="231"/>
      <c r="J744" s="227"/>
      <c r="K744" s="227"/>
      <c r="L744" s="232"/>
      <c r="M744" s="233"/>
      <c r="N744" s="234"/>
      <c r="O744" s="234"/>
      <c r="P744" s="234"/>
      <c r="Q744" s="234"/>
      <c r="R744" s="234"/>
      <c r="S744" s="234"/>
      <c r="T744" s="235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T744" s="236" t="s">
        <v>155</v>
      </c>
      <c r="AU744" s="236" t="s">
        <v>149</v>
      </c>
      <c r="AV744" s="13" t="s">
        <v>149</v>
      </c>
      <c r="AW744" s="13" t="s">
        <v>32</v>
      </c>
      <c r="AX744" s="13" t="s">
        <v>70</v>
      </c>
      <c r="AY744" s="236" t="s">
        <v>140</v>
      </c>
    </row>
    <row r="745" s="13" customFormat="1">
      <c r="A745" s="13"/>
      <c r="B745" s="226"/>
      <c r="C745" s="227"/>
      <c r="D745" s="219" t="s">
        <v>155</v>
      </c>
      <c r="E745" s="228" t="s">
        <v>19</v>
      </c>
      <c r="F745" s="229" t="s">
        <v>1353</v>
      </c>
      <c r="G745" s="227"/>
      <c r="H745" s="230">
        <v>42.049999999999997</v>
      </c>
      <c r="I745" s="231"/>
      <c r="J745" s="227"/>
      <c r="K745" s="227"/>
      <c r="L745" s="232"/>
      <c r="M745" s="233"/>
      <c r="N745" s="234"/>
      <c r="O745" s="234"/>
      <c r="P745" s="234"/>
      <c r="Q745" s="234"/>
      <c r="R745" s="234"/>
      <c r="S745" s="234"/>
      <c r="T745" s="235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236" t="s">
        <v>155</v>
      </c>
      <c r="AU745" s="236" t="s">
        <v>149</v>
      </c>
      <c r="AV745" s="13" t="s">
        <v>149</v>
      </c>
      <c r="AW745" s="13" t="s">
        <v>32</v>
      </c>
      <c r="AX745" s="13" t="s">
        <v>70</v>
      </c>
      <c r="AY745" s="236" t="s">
        <v>140</v>
      </c>
    </row>
    <row r="746" s="14" customFormat="1">
      <c r="A746" s="14"/>
      <c r="B746" s="237"/>
      <c r="C746" s="238"/>
      <c r="D746" s="219" t="s">
        <v>155</v>
      </c>
      <c r="E746" s="239" t="s">
        <v>19</v>
      </c>
      <c r="F746" s="240" t="s">
        <v>172</v>
      </c>
      <c r="G746" s="238"/>
      <c r="H746" s="241">
        <v>300.19999999999999</v>
      </c>
      <c r="I746" s="242"/>
      <c r="J746" s="238"/>
      <c r="K746" s="238"/>
      <c r="L746" s="243"/>
      <c r="M746" s="244"/>
      <c r="N746" s="245"/>
      <c r="O746" s="245"/>
      <c r="P746" s="245"/>
      <c r="Q746" s="245"/>
      <c r="R746" s="245"/>
      <c r="S746" s="245"/>
      <c r="T746" s="246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247" t="s">
        <v>155</v>
      </c>
      <c r="AU746" s="247" t="s">
        <v>149</v>
      </c>
      <c r="AV746" s="14" t="s">
        <v>148</v>
      </c>
      <c r="AW746" s="14" t="s">
        <v>32</v>
      </c>
      <c r="AX746" s="14" t="s">
        <v>78</v>
      </c>
      <c r="AY746" s="247" t="s">
        <v>140</v>
      </c>
    </row>
    <row r="747" s="2" customFormat="1" ht="16.5" customHeight="1">
      <c r="A747" s="40"/>
      <c r="B747" s="41"/>
      <c r="C747" s="206" t="s">
        <v>1145</v>
      </c>
      <c r="D747" s="206" t="s">
        <v>143</v>
      </c>
      <c r="E747" s="207" t="s">
        <v>1146</v>
      </c>
      <c r="F747" s="208" t="s">
        <v>1147</v>
      </c>
      <c r="G747" s="209" t="s">
        <v>146</v>
      </c>
      <c r="H747" s="210">
        <v>300.19999999999999</v>
      </c>
      <c r="I747" s="211"/>
      <c r="J747" s="212">
        <f>ROUND(I747*H747,2)</f>
        <v>0</v>
      </c>
      <c r="K747" s="208" t="s">
        <v>147</v>
      </c>
      <c r="L747" s="46"/>
      <c r="M747" s="213" t="s">
        <v>19</v>
      </c>
      <c r="N747" s="214" t="s">
        <v>42</v>
      </c>
      <c r="O747" s="86"/>
      <c r="P747" s="215">
        <f>O747*H747</f>
        <v>0</v>
      </c>
      <c r="Q747" s="215">
        <v>0.00029</v>
      </c>
      <c r="R747" s="215">
        <f>Q747*H747</f>
        <v>0.087057999999999996</v>
      </c>
      <c r="S747" s="215">
        <v>0</v>
      </c>
      <c r="T747" s="216">
        <f>S747*H747</f>
        <v>0</v>
      </c>
      <c r="U747" s="40"/>
      <c r="V747" s="40"/>
      <c r="W747" s="40"/>
      <c r="X747" s="40"/>
      <c r="Y747" s="40"/>
      <c r="Z747" s="40"/>
      <c r="AA747" s="40"/>
      <c r="AB747" s="40"/>
      <c r="AC747" s="40"/>
      <c r="AD747" s="40"/>
      <c r="AE747" s="40"/>
      <c r="AR747" s="217" t="s">
        <v>284</v>
      </c>
      <c r="AT747" s="217" t="s">
        <v>143</v>
      </c>
      <c r="AU747" s="217" t="s">
        <v>149</v>
      </c>
      <c r="AY747" s="19" t="s">
        <v>140</v>
      </c>
      <c r="BE747" s="218">
        <f>IF(N747="základní",J747,0)</f>
        <v>0</v>
      </c>
      <c r="BF747" s="218">
        <f>IF(N747="snížená",J747,0)</f>
        <v>0</v>
      </c>
      <c r="BG747" s="218">
        <f>IF(N747="zákl. přenesená",J747,0)</f>
        <v>0</v>
      </c>
      <c r="BH747" s="218">
        <f>IF(N747="sníž. přenesená",J747,0)</f>
        <v>0</v>
      </c>
      <c r="BI747" s="218">
        <f>IF(N747="nulová",J747,0)</f>
        <v>0</v>
      </c>
      <c r="BJ747" s="19" t="s">
        <v>149</v>
      </c>
      <c r="BK747" s="218">
        <f>ROUND(I747*H747,2)</f>
        <v>0</v>
      </c>
      <c r="BL747" s="19" t="s">
        <v>284</v>
      </c>
      <c r="BM747" s="217" t="s">
        <v>1360</v>
      </c>
    </row>
    <row r="748" s="2" customFormat="1">
      <c r="A748" s="40"/>
      <c r="B748" s="41"/>
      <c r="C748" s="42"/>
      <c r="D748" s="219" t="s">
        <v>151</v>
      </c>
      <c r="E748" s="42"/>
      <c r="F748" s="220" t="s">
        <v>1149</v>
      </c>
      <c r="G748" s="42"/>
      <c r="H748" s="42"/>
      <c r="I748" s="221"/>
      <c r="J748" s="42"/>
      <c r="K748" s="42"/>
      <c r="L748" s="46"/>
      <c r="M748" s="222"/>
      <c r="N748" s="223"/>
      <c r="O748" s="86"/>
      <c r="P748" s="86"/>
      <c r="Q748" s="86"/>
      <c r="R748" s="86"/>
      <c r="S748" s="86"/>
      <c r="T748" s="87"/>
      <c r="U748" s="40"/>
      <c r="V748" s="40"/>
      <c r="W748" s="40"/>
      <c r="X748" s="40"/>
      <c r="Y748" s="40"/>
      <c r="Z748" s="40"/>
      <c r="AA748" s="40"/>
      <c r="AB748" s="40"/>
      <c r="AC748" s="40"/>
      <c r="AD748" s="40"/>
      <c r="AE748" s="40"/>
      <c r="AT748" s="19" t="s">
        <v>151</v>
      </c>
      <c r="AU748" s="19" t="s">
        <v>149</v>
      </c>
    </row>
    <row r="749" s="2" customFormat="1">
      <c r="A749" s="40"/>
      <c r="B749" s="41"/>
      <c r="C749" s="42"/>
      <c r="D749" s="224" t="s">
        <v>153</v>
      </c>
      <c r="E749" s="42"/>
      <c r="F749" s="225" t="s">
        <v>1150</v>
      </c>
      <c r="G749" s="42"/>
      <c r="H749" s="42"/>
      <c r="I749" s="221"/>
      <c r="J749" s="42"/>
      <c r="K749" s="42"/>
      <c r="L749" s="46"/>
      <c r="M749" s="222"/>
      <c r="N749" s="223"/>
      <c r="O749" s="86"/>
      <c r="P749" s="86"/>
      <c r="Q749" s="86"/>
      <c r="R749" s="86"/>
      <c r="S749" s="86"/>
      <c r="T749" s="87"/>
      <c r="U749" s="40"/>
      <c r="V749" s="40"/>
      <c r="W749" s="40"/>
      <c r="X749" s="40"/>
      <c r="Y749" s="40"/>
      <c r="Z749" s="40"/>
      <c r="AA749" s="40"/>
      <c r="AB749" s="40"/>
      <c r="AC749" s="40"/>
      <c r="AD749" s="40"/>
      <c r="AE749" s="40"/>
      <c r="AT749" s="19" t="s">
        <v>153</v>
      </c>
      <c r="AU749" s="19" t="s">
        <v>149</v>
      </c>
    </row>
    <row r="750" s="13" customFormat="1">
      <c r="A750" s="13"/>
      <c r="B750" s="226"/>
      <c r="C750" s="227"/>
      <c r="D750" s="219" t="s">
        <v>155</v>
      </c>
      <c r="E750" s="228" t="s">
        <v>19</v>
      </c>
      <c r="F750" s="229" t="s">
        <v>1345</v>
      </c>
      <c r="G750" s="227"/>
      <c r="H750" s="230">
        <v>47.539999999999999</v>
      </c>
      <c r="I750" s="231"/>
      <c r="J750" s="227"/>
      <c r="K750" s="227"/>
      <c r="L750" s="232"/>
      <c r="M750" s="233"/>
      <c r="N750" s="234"/>
      <c r="O750" s="234"/>
      <c r="P750" s="234"/>
      <c r="Q750" s="234"/>
      <c r="R750" s="234"/>
      <c r="S750" s="234"/>
      <c r="T750" s="235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T750" s="236" t="s">
        <v>155</v>
      </c>
      <c r="AU750" s="236" t="s">
        <v>149</v>
      </c>
      <c r="AV750" s="13" t="s">
        <v>149</v>
      </c>
      <c r="AW750" s="13" t="s">
        <v>32</v>
      </c>
      <c r="AX750" s="13" t="s">
        <v>70</v>
      </c>
      <c r="AY750" s="236" t="s">
        <v>140</v>
      </c>
    </row>
    <row r="751" s="13" customFormat="1">
      <c r="A751" s="13"/>
      <c r="B751" s="226"/>
      <c r="C751" s="227"/>
      <c r="D751" s="219" t="s">
        <v>155</v>
      </c>
      <c r="E751" s="228" t="s">
        <v>19</v>
      </c>
      <c r="F751" s="229" t="s">
        <v>1346</v>
      </c>
      <c r="G751" s="227"/>
      <c r="H751" s="230">
        <v>5.6050000000000004</v>
      </c>
      <c r="I751" s="231"/>
      <c r="J751" s="227"/>
      <c r="K751" s="227"/>
      <c r="L751" s="232"/>
      <c r="M751" s="233"/>
      <c r="N751" s="234"/>
      <c r="O751" s="234"/>
      <c r="P751" s="234"/>
      <c r="Q751" s="234"/>
      <c r="R751" s="234"/>
      <c r="S751" s="234"/>
      <c r="T751" s="235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T751" s="236" t="s">
        <v>155</v>
      </c>
      <c r="AU751" s="236" t="s">
        <v>149</v>
      </c>
      <c r="AV751" s="13" t="s">
        <v>149</v>
      </c>
      <c r="AW751" s="13" t="s">
        <v>32</v>
      </c>
      <c r="AX751" s="13" t="s">
        <v>70</v>
      </c>
      <c r="AY751" s="236" t="s">
        <v>140</v>
      </c>
    </row>
    <row r="752" s="13" customFormat="1">
      <c r="A752" s="13"/>
      <c r="B752" s="226"/>
      <c r="C752" s="227"/>
      <c r="D752" s="219" t="s">
        <v>155</v>
      </c>
      <c r="E752" s="228" t="s">
        <v>19</v>
      </c>
      <c r="F752" s="229" t="s">
        <v>1347</v>
      </c>
      <c r="G752" s="227"/>
      <c r="H752" s="230">
        <v>58.384999999999998</v>
      </c>
      <c r="I752" s="231"/>
      <c r="J752" s="227"/>
      <c r="K752" s="227"/>
      <c r="L752" s="232"/>
      <c r="M752" s="233"/>
      <c r="N752" s="234"/>
      <c r="O752" s="234"/>
      <c r="P752" s="234"/>
      <c r="Q752" s="234"/>
      <c r="R752" s="234"/>
      <c r="S752" s="234"/>
      <c r="T752" s="235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T752" s="236" t="s">
        <v>155</v>
      </c>
      <c r="AU752" s="236" t="s">
        <v>149</v>
      </c>
      <c r="AV752" s="13" t="s">
        <v>149</v>
      </c>
      <c r="AW752" s="13" t="s">
        <v>32</v>
      </c>
      <c r="AX752" s="13" t="s">
        <v>70</v>
      </c>
      <c r="AY752" s="236" t="s">
        <v>140</v>
      </c>
    </row>
    <row r="753" s="13" customFormat="1">
      <c r="A753" s="13"/>
      <c r="B753" s="226"/>
      <c r="C753" s="227"/>
      <c r="D753" s="219" t="s">
        <v>155</v>
      </c>
      <c r="E753" s="228" t="s">
        <v>19</v>
      </c>
      <c r="F753" s="229" t="s">
        <v>189</v>
      </c>
      <c r="G753" s="227"/>
      <c r="H753" s="230">
        <v>-10.140000000000001</v>
      </c>
      <c r="I753" s="231"/>
      <c r="J753" s="227"/>
      <c r="K753" s="227"/>
      <c r="L753" s="232"/>
      <c r="M753" s="233"/>
      <c r="N753" s="234"/>
      <c r="O753" s="234"/>
      <c r="P753" s="234"/>
      <c r="Q753" s="234"/>
      <c r="R753" s="234"/>
      <c r="S753" s="234"/>
      <c r="T753" s="235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T753" s="236" t="s">
        <v>155</v>
      </c>
      <c r="AU753" s="236" t="s">
        <v>149</v>
      </c>
      <c r="AV753" s="13" t="s">
        <v>149</v>
      </c>
      <c r="AW753" s="13" t="s">
        <v>32</v>
      </c>
      <c r="AX753" s="13" t="s">
        <v>70</v>
      </c>
      <c r="AY753" s="236" t="s">
        <v>140</v>
      </c>
    </row>
    <row r="754" s="13" customFormat="1">
      <c r="A754" s="13"/>
      <c r="B754" s="226"/>
      <c r="C754" s="227"/>
      <c r="D754" s="219" t="s">
        <v>155</v>
      </c>
      <c r="E754" s="228" t="s">
        <v>19</v>
      </c>
      <c r="F754" s="229" t="s">
        <v>1358</v>
      </c>
      <c r="G754" s="227"/>
      <c r="H754" s="230">
        <v>15.85</v>
      </c>
      <c r="I754" s="231"/>
      <c r="J754" s="227"/>
      <c r="K754" s="227"/>
      <c r="L754" s="232"/>
      <c r="M754" s="233"/>
      <c r="N754" s="234"/>
      <c r="O754" s="234"/>
      <c r="P754" s="234"/>
      <c r="Q754" s="234"/>
      <c r="R754" s="234"/>
      <c r="S754" s="234"/>
      <c r="T754" s="235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  <c r="AE754" s="13"/>
      <c r="AT754" s="236" t="s">
        <v>155</v>
      </c>
      <c r="AU754" s="236" t="s">
        <v>149</v>
      </c>
      <c r="AV754" s="13" t="s">
        <v>149</v>
      </c>
      <c r="AW754" s="13" t="s">
        <v>32</v>
      </c>
      <c r="AX754" s="13" t="s">
        <v>70</v>
      </c>
      <c r="AY754" s="236" t="s">
        <v>140</v>
      </c>
    </row>
    <row r="755" s="13" customFormat="1">
      <c r="A755" s="13"/>
      <c r="B755" s="226"/>
      <c r="C755" s="227"/>
      <c r="D755" s="219" t="s">
        <v>155</v>
      </c>
      <c r="E755" s="228" t="s">
        <v>19</v>
      </c>
      <c r="F755" s="229" t="s">
        <v>1359</v>
      </c>
      <c r="G755" s="227"/>
      <c r="H755" s="230">
        <v>72.920000000000002</v>
      </c>
      <c r="I755" s="231"/>
      <c r="J755" s="227"/>
      <c r="K755" s="227"/>
      <c r="L755" s="232"/>
      <c r="M755" s="233"/>
      <c r="N755" s="234"/>
      <c r="O755" s="234"/>
      <c r="P755" s="234"/>
      <c r="Q755" s="234"/>
      <c r="R755" s="234"/>
      <c r="S755" s="234"/>
      <c r="T755" s="235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36" t="s">
        <v>155</v>
      </c>
      <c r="AU755" s="236" t="s">
        <v>149</v>
      </c>
      <c r="AV755" s="13" t="s">
        <v>149</v>
      </c>
      <c r="AW755" s="13" t="s">
        <v>32</v>
      </c>
      <c r="AX755" s="13" t="s">
        <v>70</v>
      </c>
      <c r="AY755" s="236" t="s">
        <v>140</v>
      </c>
    </row>
    <row r="756" s="13" customFormat="1">
      <c r="A756" s="13"/>
      <c r="B756" s="226"/>
      <c r="C756" s="227"/>
      <c r="D756" s="219" t="s">
        <v>155</v>
      </c>
      <c r="E756" s="228" t="s">
        <v>19</v>
      </c>
      <c r="F756" s="229" t="s">
        <v>1351</v>
      </c>
      <c r="G756" s="227"/>
      <c r="H756" s="230">
        <v>10.74</v>
      </c>
      <c r="I756" s="231"/>
      <c r="J756" s="227"/>
      <c r="K756" s="227"/>
      <c r="L756" s="232"/>
      <c r="M756" s="233"/>
      <c r="N756" s="234"/>
      <c r="O756" s="234"/>
      <c r="P756" s="234"/>
      <c r="Q756" s="234"/>
      <c r="R756" s="234"/>
      <c r="S756" s="234"/>
      <c r="T756" s="235"/>
      <c r="U756" s="13"/>
      <c r="V756" s="13"/>
      <c r="W756" s="13"/>
      <c r="X756" s="13"/>
      <c r="Y756" s="13"/>
      <c r="Z756" s="13"/>
      <c r="AA756" s="13"/>
      <c r="AB756" s="13"/>
      <c r="AC756" s="13"/>
      <c r="AD756" s="13"/>
      <c r="AE756" s="13"/>
      <c r="AT756" s="236" t="s">
        <v>155</v>
      </c>
      <c r="AU756" s="236" t="s">
        <v>149</v>
      </c>
      <c r="AV756" s="13" t="s">
        <v>149</v>
      </c>
      <c r="AW756" s="13" t="s">
        <v>32</v>
      </c>
      <c r="AX756" s="13" t="s">
        <v>70</v>
      </c>
      <c r="AY756" s="236" t="s">
        <v>140</v>
      </c>
    </row>
    <row r="757" s="13" customFormat="1">
      <c r="A757" s="13"/>
      <c r="B757" s="226"/>
      <c r="C757" s="227"/>
      <c r="D757" s="219" t="s">
        <v>155</v>
      </c>
      <c r="E757" s="228" t="s">
        <v>19</v>
      </c>
      <c r="F757" s="229" t="s">
        <v>1352</v>
      </c>
      <c r="G757" s="227"/>
      <c r="H757" s="230">
        <v>57.25</v>
      </c>
      <c r="I757" s="231"/>
      <c r="J757" s="227"/>
      <c r="K757" s="227"/>
      <c r="L757" s="232"/>
      <c r="M757" s="233"/>
      <c r="N757" s="234"/>
      <c r="O757" s="234"/>
      <c r="P757" s="234"/>
      <c r="Q757" s="234"/>
      <c r="R757" s="234"/>
      <c r="S757" s="234"/>
      <c r="T757" s="235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T757" s="236" t="s">
        <v>155</v>
      </c>
      <c r="AU757" s="236" t="s">
        <v>149</v>
      </c>
      <c r="AV757" s="13" t="s">
        <v>149</v>
      </c>
      <c r="AW757" s="13" t="s">
        <v>32</v>
      </c>
      <c r="AX757" s="13" t="s">
        <v>70</v>
      </c>
      <c r="AY757" s="236" t="s">
        <v>140</v>
      </c>
    </row>
    <row r="758" s="13" customFormat="1">
      <c r="A758" s="13"/>
      <c r="B758" s="226"/>
      <c r="C758" s="227"/>
      <c r="D758" s="219" t="s">
        <v>155</v>
      </c>
      <c r="E758" s="228" t="s">
        <v>19</v>
      </c>
      <c r="F758" s="229" t="s">
        <v>1353</v>
      </c>
      <c r="G758" s="227"/>
      <c r="H758" s="230">
        <v>42.049999999999997</v>
      </c>
      <c r="I758" s="231"/>
      <c r="J758" s="227"/>
      <c r="K758" s="227"/>
      <c r="L758" s="232"/>
      <c r="M758" s="233"/>
      <c r="N758" s="234"/>
      <c r="O758" s="234"/>
      <c r="P758" s="234"/>
      <c r="Q758" s="234"/>
      <c r="R758" s="234"/>
      <c r="S758" s="234"/>
      <c r="T758" s="235"/>
      <c r="U758" s="13"/>
      <c r="V758" s="13"/>
      <c r="W758" s="13"/>
      <c r="X758" s="13"/>
      <c r="Y758" s="13"/>
      <c r="Z758" s="13"/>
      <c r="AA758" s="13"/>
      <c r="AB758" s="13"/>
      <c r="AC758" s="13"/>
      <c r="AD758" s="13"/>
      <c r="AE758" s="13"/>
      <c r="AT758" s="236" t="s">
        <v>155</v>
      </c>
      <c r="AU758" s="236" t="s">
        <v>149</v>
      </c>
      <c r="AV758" s="13" t="s">
        <v>149</v>
      </c>
      <c r="AW758" s="13" t="s">
        <v>32</v>
      </c>
      <c r="AX758" s="13" t="s">
        <v>70</v>
      </c>
      <c r="AY758" s="236" t="s">
        <v>140</v>
      </c>
    </row>
    <row r="759" s="14" customFormat="1">
      <c r="A759" s="14"/>
      <c r="B759" s="237"/>
      <c r="C759" s="238"/>
      <c r="D759" s="219" t="s">
        <v>155</v>
      </c>
      <c r="E759" s="239" t="s">
        <v>19</v>
      </c>
      <c r="F759" s="240" t="s">
        <v>172</v>
      </c>
      <c r="G759" s="238"/>
      <c r="H759" s="241">
        <v>300.19999999999999</v>
      </c>
      <c r="I759" s="242"/>
      <c r="J759" s="238"/>
      <c r="K759" s="238"/>
      <c r="L759" s="243"/>
      <c r="M759" s="268"/>
      <c r="N759" s="269"/>
      <c r="O759" s="269"/>
      <c r="P759" s="269"/>
      <c r="Q759" s="269"/>
      <c r="R759" s="269"/>
      <c r="S759" s="269"/>
      <c r="T759" s="270"/>
      <c r="U759" s="14"/>
      <c r="V759" s="14"/>
      <c r="W759" s="14"/>
      <c r="X759" s="14"/>
      <c r="Y759" s="14"/>
      <c r="Z759" s="14"/>
      <c r="AA759" s="14"/>
      <c r="AB759" s="14"/>
      <c r="AC759" s="14"/>
      <c r="AD759" s="14"/>
      <c r="AE759" s="14"/>
      <c r="AT759" s="247" t="s">
        <v>155</v>
      </c>
      <c r="AU759" s="247" t="s">
        <v>149</v>
      </c>
      <c r="AV759" s="14" t="s">
        <v>148</v>
      </c>
      <c r="AW759" s="14" t="s">
        <v>32</v>
      </c>
      <c r="AX759" s="14" t="s">
        <v>78</v>
      </c>
      <c r="AY759" s="247" t="s">
        <v>140</v>
      </c>
    </row>
    <row r="760" s="2" customFormat="1" ht="6.96" customHeight="1">
      <c r="A760" s="40"/>
      <c r="B760" s="61"/>
      <c r="C760" s="62"/>
      <c r="D760" s="62"/>
      <c r="E760" s="62"/>
      <c r="F760" s="62"/>
      <c r="G760" s="62"/>
      <c r="H760" s="62"/>
      <c r="I760" s="62"/>
      <c r="J760" s="62"/>
      <c r="K760" s="62"/>
      <c r="L760" s="46"/>
      <c r="M760" s="40"/>
      <c r="O760" s="40"/>
      <c r="P760" s="40"/>
      <c r="Q760" s="40"/>
      <c r="R760" s="40"/>
      <c r="S760" s="40"/>
      <c r="T760" s="40"/>
      <c r="U760" s="40"/>
      <c r="V760" s="40"/>
      <c r="W760" s="40"/>
      <c r="X760" s="40"/>
      <c r="Y760" s="40"/>
      <c r="Z760" s="40"/>
      <c r="AA760" s="40"/>
      <c r="AB760" s="40"/>
      <c r="AC760" s="40"/>
      <c r="AD760" s="40"/>
      <c r="AE760" s="40"/>
    </row>
  </sheetData>
  <sheetProtection sheet="1" autoFilter="0" formatColumns="0" formatRows="0" objects="1" scenarios="1" spinCount="100000" saltValue="S1emDlYD2XUTrdow21DmFtNpJTT3YG/22AT8DUd8Py7yUHUBMzn/m3/L57PoI5M5VtD0LYzSkOnQlCblhSoLzw==" hashValue="4npm0cAXYIeY7Gvxu4qwoK77C0hQy4WudKAKL5e8LKxFegdLN3f8eEorrVO974B80SNz78MdwT2EsfZz60L13g==" algorithmName="SHA-512" password="CC35"/>
  <autoFilter ref="C97:K759"/>
  <mergeCells count="9">
    <mergeCell ref="E7:H7"/>
    <mergeCell ref="E9:H9"/>
    <mergeCell ref="E18:H18"/>
    <mergeCell ref="E27:H27"/>
    <mergeCell ref="E48:H48"/>
    <mergeCell ref="E50:H50"/>
    <mergeCell ref="E88:H88"/>
    <mergeCell ref="E90:H90"/>
    <mergeCell ref="L2:V2"/>
  </mergeCells>
  <hyperlinks>
    <hyperlink ref="F103" r:id="rId1" display="https://podminky.urs.cz/item/CS_URS_2025_01/342272205"/>
    <hyperlink ref="F108" r:id="rId2" display="https://podminky.urs.cz/item/CS_URS_2025_01/611311131"/>
    <hyperlink ref="F120" r:id="rId3" display="https://podminky.urs.cz/item/CS_URS_2025_01/612135101"/>
    <hyperlink ref="F127" r:id="rId4" display="https://podminky.urs.cz/item/CS_URS_2025_01/612311131"/>
    <hyperlink ref="F140" r:id="rId5" display="https://podminky.urs.cz/item/CS_URS_2025_01/612325302"/>
    <hyperlink ref="F150" r:id="rId6" display="https://podminky.urs.cz/item/CS_URS_2025_01/622143004"/>
    <hyperlink ref="F157" r:id="rId7" display="https://podminky.urs.cz/item/CS_URS_2025_01/624635201"/>
    <hyperlink ref="F166" r:id="rId8" display="https://podminky.urs.cz/item/CS_URS_2025_01/945412112"/>
    <hyperlink ref="F170" r:id="rId9" display="https://podminky.urs.cz/item/CS_URS_2025_01/968082015"/>
    <hyperlink ref="F174" r:id="rId10" display="https://podminky.urs.cz/item/CS_URS_2025_01/968082016"/>
    <hyperlink ref="F178" r:id="rId11" display="https://podminky.urs.cz/item/CS_URS_2025_01/974031132"/>
    <hyperlink ref="F185" r:id="rId12" display="https://podminky.urs.cz/item/CS_URS_2025_01/974031133"/>
    <hyperlink ref="F191" r:id="rId13" display="https://podminky.urs.cz/item/CS_URS_2025_01/974031135"/>
    <hyperlink ref="F195" r:id="rId14" display="https://podminky.urs.cz/item/CS_URS_2025_01/974031142"/>
    <hyperlink ref="F201" r:id="rId15" display="https://podminky.urs.cz/item/CS_URS_2025_01/977151119"/>
    <hyperlink ref="F205" r:id="rId16" display="https://podminky.urs.cz/item/CS_URS_2025_01/978011191"/>
    <hyperlink ref="F212" r:id="rId17" display="https://podminky.urs.cz/item/CS_URS_2025_01/978013191"/>
    <hyperlink ref="F220" r:id="rId18" display="https://podminky.urs.cz/item/CS_URS_2025_01/997013213"/>
    <hyperlink ref="F223" r:id="rId19" display="https://podminky.urs.cz/item/CS_URS_2025_01/997013501"/>
    <hyperlink ref="F226" r:id="rId20" display="https://podminky.urs.cz/item/CS_URS_2025_01/997013509"/>
    <hyperlink ref="F230" r:id="rId21" display="https://podminky.urs.cz/item/CS_URS_2025_01/997013631"/>
    <hyperlink ref="F234" r:id="rId22" display="https://podminky.urs.cz/item/CS_URS_2025_01/998018002"/>
    <hyperlink ref="F239" r:id="rId23" display="https://podminky.urs.cz/item/CS_URS_2025_01/711111052"/>
    <hyperlink ref="F249" r:id="rId24" display="https://podminky.urs.cz/item/CS_URS_2025_01/721100906"/>
    <hyperlink ref="F253" r:id="rId25" display="https://podminky.urs.cz/item/CS_URS_2025_01/721140802"/>
    <hyperlink ref="F257" r:id="rId26" display="https://podminky.urs.cz/item/CS_URS_2025_01/721140806"/>
    <hyperlink ref="F260" r:id="rId27" display="https://podminky.urs.cz/item/CS_URS_2025_01/721140915"/>
    <hyperlink ref="F263" r:id="rId28" display="https://podminky.urs.cz/item/CS_URS_2025_01/721140916"/>
    <hyperlink ref="F266" r:id="rId29" display="https://podminky.urs.cz/item/CS_URS_2025_01/721174025"/>
    <hyperlink ref="F270" r:id="rId30" display="https://podminky.urs.cz/item/CS_URS_2025_01/721174026"/>
    <hyperlink ref="F274" r:id="rId31" display="https://podminky.urs.cz/item/CS_URS_2025_01/721174043"/>
    <hyperlink ref="F280" r:id="rId32" display="https://podminky.urs.cz/item/CS_URS_2025_01/721174044"/>
    <hyperlink ref="F284" r:id="rId33" display="https://podminky.urs.cz/item/CS_URS_2025_01/721174045"/>
    <hyperlink ref="F288" r:id="rId34" display="https://podminky.urs.cz/item/CS_URS_2025_01/721194105"/>
    <hyperlink ref="F291" r:id="rId35" display="https://podminky.urs.cz/item/CS_URS_2025_01/721194107"/>
    <hyperlink ref="F294" r:id="rId36" display="https://podminky.urs.cz/item/CS_URS_2025_01/721194109"/>
    <hyperlink ref="F297" r:id="rId37" display="https://podminky.urs.cz/item/CS_URS_2025_01/721220801"/>
    <hyperlink ref="F301" r:id="rId38" display="https://podminky.urs.cz/item/CS_URS_2025_01/721229111"/>
    <hyperlink ref="F306" r:id="rId39" display="https://podminky.urs.cz/item/CS_URS_2025_01/721910912"/>
    <hyperlink ref="F309" r:id="rId40" display="https://podminky.urs.cz/item/CS_URS_2025_01/998721102"/>
    <hyperlink ref="F313" r:id="rId41" display="https://podminky.urs.cz/item/CS_URS_2025_01/722130801"/>
    <hyperlink ref="F316" r:id="rId42" display="https://podminky.urs.cz/item/CS_URS_2025_01/722130802"/>
    <hyperlink ref="F319" r:id="rId43" display="https://podminky.urs.cz/item/CS_URS_2025_01/722130916"/>
    <hyperlink ref="F322" r:id="rId44" display="https://podminky.urs.cz/item/CS_URS_2025_01/722174001"/>
    <hyperlink ref="F331" r:id="rId45" display="https://podminky.urs.cz/item/CS_URS_2025_01/722174004"/>
    <hyperlink ref="F335" r:id="rId46" display="https://podminky.urs.cz/item/CS_URS_2025_01/722181211"/>
    <hyperlink ref="F338" r:id="rId47" display="https://podminky.urs.cz/item/CS_URS_2025_01/722181213"/>
    <hyperlink ref="F341" r:id="rId48" display="https://podminky.urs.cz/item/CS_URS_2025_01/722181812"/>
    <hyperlink ref="F345" r:id="rId49" display="https://podminky.urs.cz/item/CS_URS_2025_01/722190401"/>
    <hyperlink ref="F349" r:id="rId50" display="https://podminky.urs.cz/item/CS_URS_2025_01/722190901"/>
    <hyperlink ref="F352" r:id="rId51" display="https://podminky.urs.cz/item/CS_URS_2025_01/722290234"/>
    <hyperlink ref="F356" r:id="rId52" display="https://podminky.urs.cz/item/CS_URS_2025_01/998722102"/>
    <hyperlink ref="F360" r:id="rId53" display="https://podminky.urs.cz/item/CS_URS_2025_01/725110811"/>
    <hyperlink ref="F363" r:id="rId54" display="https://podminky.urs.cz/item/CS_URS_2025_01/725112171"/>
    <hyperlink ref="F366" r:id="rId55" display="https://podminky.urs.cz/item/CS_URS_2025_01/725210821"/>
    <hyperlink ref="F369" r:id="rId56" display="https://podminky.urs.cz/item/CS_URS_2025_01/725211602"/>
    <hyperlink ref="F372" r:id="rId57" display="https://podminky.urs.cz/item/CS_URS_2025_01/725220842"/>
    <hyperlink ref="F375" r:id="rId58" display="https://podminky.urs.cz/item/CS_URS_2025_01/725222116"/>
    <hyperlink ref="F378" r:id="rId59" display="https://podminky.urs.cz/item/CS_URS_2025_01/725310823"/>
    <hyperlink ref="F381" r:id="rId60" display="https://podminky.urs.cz/item/CS_URS_2025_01/725311131"/>
    <hyperlink ref="F384" r:id="rId61" display="https://podminky.urs.cz/item/CS_URS_2025_01/725813112"/>
    <hyperlink ref="F387" r:id="rId62" display="https://podminky.urs.cz/item/CS_URS_2025_01/725821325"/>
    <hyperlink ref="F390" r:id="rId63" display="https://podminky.urs.cz/item/CS_URS_2025_01/725822613"/>
    <hyperlink ref="F393" r:id="rId64" display="https://podminky.urs.cz/item/CS_URS_2025_01/725831332"/>
    <hyperlink ref="F396" r:id="rId65" display="https://podminky.urs.cz/item/CS_URS_2025_01/725839102"/>
    <hyperlink ref="F401" r:id="rId66" display="https://podminky.urs.cz/item/CS_URS_2025_01/725861312"/>
    <hyperlink ref="F407" r:id="rId67" display="https://podminky.urs.cz/item/CS_URS_2025_01/725980123"/>
    <hyperlink ref="F412" r:id="rId68" display="https://podminky.urs.cz/item/CS_URS_2025_01/741130001"/>
    <hyperlink ref="F416" r:id="rId69" display="https://podminky.urs.cz/item/CS_URS_2025_01/741331075"/>
    <hyperlink ref="F421" r:id="rId70" display="https://podminky.urs.cz/item/CS_URS_2025_01/741336875"/>
    <hyperlink ref="F425" r:id="rId71" display="https://podminky.urs.cz/item/CS_URS_2025_01/751122071"/>
    <hyperlink ref="F431" r:id="rId72" display="https://podminky.urs.cz/item/CS_URS_2025_01/751398041"/>
    <hyperlink ref="F436" r:id="rId73" display="https://podminky.urs.cz/item/CS_URS_2025_01/751398150"/>
    <hyperlink ref="F441" r:id="rId74" display="https://podminky.urs.cz/item/CS_URS_2025_01/751525051"/>
    <hyperlink ref="F448" r:id="rId75" display="https://podminky.urs.cz/item/CS_URS_2025_01/751537011"/>
    <hyperlink ref="F454" r:id="rId76" display="https://podminky.urs.cz/item/CS_URS_2025_01/998751101"/>
    <hyperlink ref="F458" r:id="rId77" display="https://podminky.urs.cz/item/CS_URS_2025_01/766622131"/>
    <hyperlink ref="F464" r:id="rId78" display="https://podminky.urs.cz/item/CS_URS_2025_01/766622216"/>
    <hyperlink ref="F471" r:id="rId79" display="https://podminky.urs.cz/item/CS_URS_2025_01/766660021"/>
    <hyperlink ref="F476" r:id="rId80" display="https://podminky.urs.cz/item/CS_URS_2025_01/766660101"/>
    <hyperlink ref="F483" r:id="rId81" display="https://podminky.urs.cz/item/CS_URS_2025_01/766691811"/>
    <hyperlink ref="F487" r:id="rId82" display="https://podminky.urs.cz/item/CS_URS_2025_01/766691914"/>
    <hyperlink ref="F490" r:id="rId83" display="https://podminky.urs.cz/item/CS_URS_2025_01/766694116"/>
    <hyperlink ref="F496" r:id="rId84" display="https://podminky.urs.cz/item/CS_URS_2025_01/766811112"/>
    <hyperlink ref="F499" r:id="rId85" display="https://podminky.urs.cz/item/CS_URS_2025_01/766811144"/>
    <hyperlink ref="F502" r:id="rId86" display="https://podminky.urs.cz/item/CS_URS_2025_01/766811152"/>
    <hyperlink ref="F509" r:id="rId87" display="https://podminky.urs.cz/item/CS_URS_2025_01/766812830"/>
    <hyperlink ref="F512" r:id="rId88" display="https://podminky.urs.cz/item/CS_URS_2025_01/998766122"/>
    <hyperlink ref="F516" r:id="rId89" display="https://podminky.urs.cz/item/CS_URS_2025_01/771111011"/>
    <hyperlink ref="F522" r:id="rId90" display="https://podminky.urs.cz/item/CS_URS_2025_01/771121011"/>
    <hyperlink ref="F528" r:id="rId91" display="https://podminky.urs.cz/item/CS_URS_2025_01/771573810"/>
    <hyperlink ref="F533" r:id="rId92" display="https://podminky.urs.cz/item/CS_URS_2025_01/771574154"/>
    <hyperlink ref="F543" r:id="rId93" display="https://podminky.urs.cz/item/CS_URS_2025_01/771591115"/>
    <hyperlink ref="F549" r:id="rId94" display="https://podminky.urs.cz/item/CS_URS_2025_01/771592011"/>
    <hyperlink ref="F555" r:id="rId95" display="https://podminky.urs.cz/item/CS_URS_2025_01/998771102"/>
    <hyperlink ref="F559" r:id="rId96" display="https://podminky.urs.cz/item/CS_URS_2025_01/776111311"/>
    <hyperlink ref="F569" r:id="rId97" display="https://podminky.urs.cz/item/CS_URS_2025_01/776121112"/>
    <hyperlink ref="F572" r:id="rId98" display="https://podminky.urs.cz/item/CS_URS_2025_01/776141113"/>
    <hyperlink ref="F575" r:id="rId99" display="https://podminky.urs.cz/item/CS_URS_2025_01/776201811"/>
    <hyperlink ref="F586" r:id="rId100" display="https://podminky.urs.cz/item/CS_URS_2025_01/776231111"/>
    <hyperlink ref="F592" r:id="rId101" display="https://podminky.urs.cz/item/CS_URS_2025_01/776410811"/>
    <hyperlink ref="F602" r:id="rId102" display="https://podminky.urs.cz/item/CS_URS_2025_01/776411111"/>
    <hyperlink ref="F615" r:id="rId103" display="https://podminky.urs.cz/item/CS_URS_2025_01/776991141"/>
    <hyperlink ref="F618" r:id="rId104" display="https://podminky.urs.cz/item/CS_URS_2025_01/998776102"/>
    <hyperlink ref="F622" r:id="rId105" display="https://podminky.urs.cz/item/CS_URS_2025_01/781111011"/>
    <hyperlink ref="F629" r:id="rId106" display="https://podminky.urs.cz/item/CS_URS_2025_01/781121011"/>
    <hyperlink ref="F636" r:id="rId107" display="https://podminky.urs.cz/item/CS_URS_2025_01/781472415"/>
    <hyperlink ref="F646" r:id="rId108" display="https://podminky.urs.cz/item/CS_URS_2025_01/781473810"/>
    <hyperlink ref="F653" r:id="rId109" display="https://podminky.urs.cz/item/CS_URS_2025_01/781492311"/>
    <hyperlink ref="F663" r:id="rId110" display="https://podminky.urs.cz/item/CS_URS_2025_01/781492321"/>
    <hyperlink ref="F670" r:id="rId111" display="https://podminky.urs.cz/item/CS_URS_2025_01/781493611"/>
    <hyperlink ref="F673" r:id="rId112" display="https://podminky.urs.cz/item/CS_URS_2025_01/781495211"/>
    <hyperlink ref="F680" r:id="rId113" display="https://podminky.urs.cz/item/CS_URS_2025_01/998781122"/>
    <hyperlink ref="F684" r:id="rId114" display="https://podminky.urs.cz/item/CS_URS_2025_01/783301311"/>
    <hyperlink ref="F691" r:id="rId115" display="https://podminky.urs.cz/item/CS_URS_2025_01/783314101"/>
    <hyperlink ref="F694" r:id="rId116" display="https://podminky.urs.cz/item/CS_URS_2025_01/783314201"/>
    <hyperlink ref="F697" r:id="rId117" display="https://podminky.urs.cz/item/CS_URS_2025_01/783315101"/>
    <hyperlink ref="F700" r:id="rId118" display="https://podminky.urs.cz/item/CS_URS_2025_01/783317101"/>
    <hyperlink ref="F704" r:id="rId119" display="https://podminky.urs.cz/item/CS_URS_2025_01/784111001"/>
    <hyperlink ref="F717" r:id="rId120" display="https://podminky.urs.cz/item/CS_URS_2025_01/784121001"/>
    <hyperlink ref="F730" r:id="rId121" display="https://podminky.urs.cz/item/CS_URS_2025_01/784161101"/>
    <hyperlink ref="F736" r:id="rId122" display="https://podminky.urs.cz/item/CS_URS_2025_01/784181101"/>
    <hyperlink ref="F749" r:id="rId123" display="https://podminky.urs.cz/item/CS_URS_2025_01/784221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24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78</v>
      </c>
    </row>
    <row r="4" s="1" customFormat="1" ht="24.96" customHeight="1">
      <c r="B4" s="22"/>
      <c r="D4" s="132" t="s">
        <v>98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Oprava bytů výpravní budovy žst. SÁZAVA U ŽĎÁRU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99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1361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101</v>
      </c>
      <c r="G12" s="40"/>
      <c r="H12" s="40"/>
      <c r="I12" s="134" t="s">
        <v>23</v>
      </c>
      <c r="J12" s="139" t="str">
        <f>'Rekapitulace stavby'!AN8</f>
        <v>12. 12. 2024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 xml:space="preserve"> </v>
      </c>
      <c r="F15" s="40"/>
      <c r="G15" s="40"/>
      <c r="H15" s="40"/>
      <c r="I15" s="134" t="s">
        <v>28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28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33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28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34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36</v>
      </c>
      <c r="E30" s="40"/>
      <c r="F30" s="40"/>
      <c r="G30" s="40"/>
      <c r="H30" s="40"/>
      <c r="I30" s="40"/>
      <c r="J30" s="146">
        <f>ROUND(J86,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38</v>
      </c>
      <c r="G32" s="40"/>
      <c r="H32" s="40"/>
      <c r="I32" s="147" t="s">
        <v>37</v>
      </c>
      <c r="J32" s="147" t="s">
        <v>39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40</v>
      </c>
      <c r="E33" s="134" t="s">
        <v>41</v>
      </c>
      <c r="F33" s="149">
        <f>ROUND((SUM(BE86:BE251)),  2)</f>
        <v>0</v>
      </c>
      <c r="G33" s="40"/>
      <c r="H33" s="40"/>
      <c r="I33" s="150">
        <v>0.20999999999999999</v>
      </c>
      <c r="J33" s="149">
        <f>ROUND(((SUM(BE86:BE251))*I33),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42</v>
      </c>
      <c r="F34" s="149">
        <f>ROUND((SUM(BF86:BF251)),  2)</f>
        <v>0</v>
      </c>
      <c r="G34" s="40"/>
      <c r="H34" s="40"/>
      <c r="I34" s="150">
        <v>0.12</v>
      </c>
      <c r="J34" s="149">
        <f>ROUND(((SUM(BF86:BF251))*I34),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43</v>
      </c>
      <c r="F35" s="149">
        <f>ROUND((SUM(BG86:BG251)),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44</v>
      </c>
      <c r="F36" s="149">
        <f>ROUND((SUM(BH86:BH251)),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45</v>
      </c>
      <c r="F37" s="149">
        <f>ROUND((SUM(BI86:BI251)),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46</v>
      </c>
      <c r="E39" s="153"/>
      <c r="F39" s="153"/>
      <c r="G39" s="154" t="s">
        <v>47</v>
      </c>
      <c r="H39" s="155" t="s">
        <v>48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102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Oprava bytů výpravní budovy žst. SÁZAVA U ŽĎÁRU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99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03 - byt 01 vnitřní elektroinstalace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Sázava u Žďáru, k. ú. Velká Losenice</v>
      </c>
      <c r="G52" s="42"/>
      <c r="H52" s="42"/>
      <c r="I52" s="34" t="s">
        <v>23</v>
      </c>
      <c r="J52" s="74" t="str">
        <f>IF(J12="","",J12)</f>
        <v>12. 12. 2024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31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33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103</v>
      </c>
      <c r="D57" s="164"/>
      <c r="E57" s="164"/>
      <c r="F57" s="164"/>
      <c r="G57" s="164"/>
      <c r="H57" s="164"/>
      <c r="I57" s="164"/>
      <c r="J57" s="165" t="s">
        <v>104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68</v>
      </c>
      <c r="D59" s="42"/>
      <c r="E59" s="42"/>
      <c r="F59" s="42"/>
      <c r="G59" s="42"/>
      <c r="H59" s="42"/>
      <c r="I59" s="42"/>
      <c r="J59" s="104">
        <f>J86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105</v>
      </c>
    </row>
    <row r="60" s="9" customFormat="1" ht="24.96" customHeight="1">
      <c r="A60" s="9"/>
      <c r="B60" s="167"/>
      <c r="C60" s="168"/>
      <c r="D60" s="169" t="s">
        <v>106</v>
      </c>
      <c r="E60" s="170"/>
      <c r="F60" s="170"/>
      <c r="G60" s="170"/>
      <c r="H60" s="170"/>
      <c r="I60" s="170"/>
      <c r="J60" s="171">
        <f>J87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108</v>
      </c>
      <c r="E61" s="176"/>
      <c r="F61" s="176"/>
      <c r="G61" s="176"/>
      <c r="H61" s="176"/>
      <c r="I61" s="176"/>
      <c r="J61" s="177">
        <f>J88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109</v>
      </c>
      <c r="E62" s="176"/>
      <c r="F62" s="176"/>
      <c r="G62" s="176"/>
      <c r="H62" s="176"/>
      <c r="I62" s="176"/>
      <c r="J62" s="177">
        <f>J97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110</v>
      </c>
      <c r="E63" s="176"/>
      <c r="F63" s="176"/>
      <c r="G63" s="176"/>
      <c r="H63" s="176"/>
      <c r="I63" s="176"/>
      <c r="J63" s="177">
        <f>J110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111</v>
      </c>
      <c r="E64" s="176"/>
      <c r="F64" s="176"/>
      <c r="G64" s="176"/>
      <c r="H64" s="176"/>
      <c r="I64" s="176"/>
      <c r="J64" s="177">
        <f>J124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7"/>
      <c r="C65" s="168"/>
      <c r="D65" s="169" t="s">
        <v>112</v>
      </c>
      <c r="E65" s="170"/>
      <c r="F65" s="170"/>
      <c r="G65" s="170"/>
      <c r="H65" s="170"/>
      <c r="I65" s="170"/>
      <c r="J65" s="171">
        <f>J128</f>
        <v>0</v>
      </c>
      <c r="K65" s="168"/>
      <c r="L65" s="172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3"/>
      <c r="C66" s="174"/>
      <c r="D66" s="175" t="s">
        <v>117</v>
      </c>
      <c r="E66" s="176"/>
      <c r="F66" s="176"/>
      <c r="G66" s="176"/>
      <c r="H66" s="176"/>
      <c r="I66" s="176"/>
      <c r="J66" s="177">
        <f>J129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5" t="s">
        <v>125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16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62" t="str">
        <f>E7</f>
        <v>Oprava bytů výpravní budovy žst. SÁZAVA U ŽĎÁRU</v>
      </c>
      <c r="F76" s="34"/>
      <c r="G76" s="34"/>
      <c r="H76" s="34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99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E9</f>
        <v>03 - byt 01 vnitřní elektroinstalace</v>
      </c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21</v>
      </c>
      <c r="D80" s="42"/>
      <c r="E80" s="42"/>
      <c r="F80" s="29" t="str">
        <f>F12</f>
        <v>Sázava u Žďáru, k. ú. Velká Losenice</v>
      </c>
      <c r="G80" s="42"/>
      <c r="H80" s="42"/>
      <c r="I80" s="34" t="s">
        <v>23</v>
      </c>
      <c r="J80" s="74" t="str">
        <f>IF(J12="","",J12)</f>
        <v>12. 12. 2024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25</v>
      </c>
      <c r="D82" s="42"/>
      <c r="E82" s="42"/>
      <c r="F82" s="29" t="str">
        <f>E15</f>
        <v xml:space="preserve"> </v>
      </c>
      <c r="G82" s="42"/>
      <c r="H82" s="42"/>
      <c r="I82" s="34" t="s">
        <v>31</v>
      </c>
      <c r="J82" s="38" t="str">
        <f>E21</f>
        <v xml:space="preserve"> 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29</v>
      </c>
      <c r="D83" s="42"/>
      <c r="E83" s="42"/>
      <c r="F83" s="29" t="str">
        <f>IF(E18="","",E18)</f>
        <v>Vyplň údaj</v>
      </c>
      <c r="G83" s="42"/>
      <c r="H83" s="42"/>
      <c r="I83" s="34" t="s">
        <v>33</v>
      </c>
      <c r="J83" s="38" t="str">
        <f>E24</f>
        <v xml:space="preserve"> 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79"/>
      <c r="B85" s="180"/>
      <c r="C85" s="181" t="s">
        <v>126</v>
      </c>
      <c r="D85" s="182" t="s">
        <v>55</v>
      </c>
      <c r="E85" s="182" t="s">
        <v>51</v>
      </c>
      <c r="F85" s="182" t="s">
        <v>52</v>
      </c>
      <c r="G85" s="182" t="s">
        <v>127</v>
      </c>
      <c r="H85" s="182" t="s">
        <v>128</v>
      </c>
      <c r="I85" s="182" t="s">
        <v>129</v>
      </c>
      <c r="J85" s="182" t="s">
        <v>104</v>
      </c>
      <c r="K85" s="183" t="s">
        <v>130</v>
      </c>
      <c r="L85" s="184"/>
      <c r="M85" s="94" t="s">
        <v>19</v>
      </c>
      <c r="N85" s="95" t="s">
        <v>40</v>
      </c>
      <c r="O85" s="95" t="s">
        <v>131</v>
      </c>
      <c r="P85" s="95" t="s">
        <v>132</v>
      </c>
      <c r="Q85" s="95" t="s">
        <v>133</v>
      </c>
      <c r="R85" s="95" t="s">
        <v>134</v>
      </c>
      <c r="S85" s="95" t="s">
        <v>135</v>
      </c>
      <c r="T85" s="96" t="s">
        <v>136</v>
      </c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</row>
    <row r="86" s="2" customFormat="1" ht="22.8" customHeight="1">
      <c r="A86" s="40"/>
      <c r="B86" s="41"/>
      <c r="C86" s="101" t="s">
        <v>137</v>
      </c>
      <c r="D86" s="42"/>
      <c r="E86" s="42"/>
      <c r="F86" s="42"/>
      <c r="G86" s="42"/>
      <c r="H86" s="42"/>
      <c r="I86" s="42"/>
      <c r="J86" s="185">
        <f>BK86</f>
        <v>0</v>
      </c>
      <c r="K86" s="42"/>
      <c r="L86" s="46"/>
      <c r="M86" s="97"/>
      <c r="N86" s="186"/>
      <c r="O86" s="98"/>
      <c r="P86" s="187">
        <f>P87+P128</f>
        <v>0</v>
      </c>
      <c r="Q86" s="98"/>
      <c r="R86" s="187">
        <f>R87+R128</f>
        <v>1.4302595</v>
      </c>
      <c r="S86" s="98"/>
      <c r="T86" s="188">
        <f>T87+T128</f>
        <v>0.92726999999999993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69</v>
      </c>
      <c r="AU86" s="19" t="s">
        <v>105</v>
      </c>
      <c r="BK86" s="189">
        <f>BK87+BK128</f>
        <v>0</v>
      </c>
    </row>
    <row r="87" s="12" customFormat="1" ht="25.92" customHeight="1">
      <c r="A87" s="12"/>
      <c r="B87" s="190"/>
      <c r="C87" s="191"/>
      <c r="D87" s="192" t="s">
        <v>69</v>
      </c>
      <c r="E87" s="193" t="s">
        <v>138</v>
      </c>
      <c r="F87" s="193" t="s">
        <v>139</v>
      </c>
      <c r="G87" s="191"/>
      <c r="H87" s="191"/>
      <c r="I87" s="194"/>
      <c r="J87" s="195">
        <f>BK87</f>
        <v>0</v>
      </c>
      <c r="K87" s="191"/>
      <c r="L87" s="196"/>
      <c r="M87" s="197"/>
      <c r="N87" s="198"/>
      <c r="O87" s="198"/>
      <c r="P87" s="199">
        <f>P88+P97+P110+P124</f>
        <v>0</v>
      </c>
      <c r="Q87" s="198"/>
      <c r="R87" s="199">
        <f>R88+R97+R110+R124</f>
        <v>1.2018519999999999</v>
      </c>
      <c r="S87" s="198"/>
      <c r="T87" s="200">
        <f>T88+T97+T110+T124</f>
        <v>0.92726999999999993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78</v>
      </c>
      <c r="AT87" s="202" t="s">
        <v>69</v>
      </c>
      <c r="AU87" s="202" t="s">
        <v>70</v>
      </c>
      <c r="AY87" s="201" t="s">
        <v>140</v>
      </c>
      <c r="BK87" s="203">
        <f>BK88+BK97+BK110+BK124</f>
        <v>0</v>
      </c>
    </row>
    <row r="88" s="12" customFormat="1" ht="22.8" customHeight="1">
      <c r="A88" s="12"/>
      <c r="B88" s="190"/>
      <c r="C88" s="191"/>
      <c r="D88" s="192" t="s">
        <v>69</v>
      </c>
      <c r="E88" s="204" t="s">
        <v>157</v>
      </c>
      <c r="F88" s="204" t="s">
        <v>158</v>
      </c>
      <c r="G88" s="191"/>
      <c r="H88" s="191"/>
      <c r="I88" s="194"/>
      <c r="J88" s="205">
        <f>BK88</f>
        <v>0</v>
      </c>
      <c r="K88" s="191"/>
      <c r="L88" s="196"/>
      <c r="M88" s="197"/>
      <c r="N88" s="198"/>
      <c r="O88" s="198"/>
      <c r="P88" s="199">
        <f>SUM(P89:P96)</f>
        <v>0</v>
      </c>
      <c r="Q88" s="198"/>
      <c r="R88" s="199">
        <f>SUM(R89:R96)</f>
        <v>1.2013199999999999</v>
      </c>
      <c r="S88" s="198"/>
      <c r="T88" s="200">
        <f>SUM(T89:T96)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78</v>
      </c>
      <c r="AT88" s="202" t="s">
        <v>69</v>
      </c>
      <c r="AU88" s="202" t="s">
        <v>78</v>
      </c>
      <c r="AY88" s="201" t="s">
        <v>140</v>
      </c>
      <c r="BK88" s="203">
        <f>SUM(BK89:BK96)</f>
        <v>0</v>
      </c>
    </row>
    <row r="89" s="2" customFormat="1" ht="16.5" customHeight="1">
      <c r="A89" s="40"/>
      <c r="B89" s="41"/>
      <c r="C89" s="206" t="s">
        <v>78</v>
      </c>
      <c r="D89" s="206" t="s">
        <v>143</v>
      </c>
      <c r="E89" s="207" t="s">
        <v>173</v>
      </c>
      <c r="F89" s="208" t="s">
        <v>174</v>
      </c>
      <c r="G89" s="209" t="s">
        <v>146</v>
      </c>
      <c r="H89" s="210">
        <v>12.779999999999999</v>
      </c>
      <c r="I89" s="211"/>
      <c r="J89" s="212">
        <f>ROUND(I89*H89,2)</f>
        <v>0</v>
      </c>
      <c r="K89" s="208" t="s">
        <v>147</v>
      </c>
      <c r="L89" s="46"/>
      <c r="M89" s="213" t="s">
        <v>19</v>
      </c>
      <c r="N89" s="214" t="s">
        <v>42</v>
      </c>
      <c r="O89" s="86"/>
      <c r="P89" s="215">
        <f>O89*H89</f>
        <v>0</v>
      </c>
      <c r="Q89" s="215">
        <v>0.056000000000000001</v>
      </c>
      <c r="R89" s="215">
        <f>Q89*H89</f>
        <v>0.71567999999999998</v>
      </c>
      <c r="S89" s="215">
        <v>0</v>
      </c>
      <c r="T89" s="216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148</v>
      </c>
      <c r="AT89" s="217" t="s">
        <v>143</v>
      </c>
      <c r="AU89" s="217" t="s">
        <v>149</v>
      </c>
      <c r="AY89" s="19" t="s">
        <v>140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9" t="s">
        <v>149</v>
      </c>
      <c r="BK89" s="218">
        <f>ROUND(I89*H89,2)</f>
        <v>0</v>
      </c>
      <c r="BL89" s="19" t="s">
        <v>148</v>
      </c>
      <c r="BM89" s="217" t="s">
        <v>1362</v>
      </c>
    </row>
    <row r="90" s="2" customFormat="1">
      <c r="A90" s="40"/>
      <c r="B90" s="41"/>
      <c r="C90" s="42"/>
      <c r="D90" s="219" t="s">
        <v>151</v>
      </c>
      <c r="E90" s="42"/>
      <c r="F90" s="220" t="s">
        <v>176</v>
      </c>
      <c r="G90" s="42"/>
      <c r="H90" s="42"/>
      <c r="I90" s="221"/>
      <c r="J90" s="42"/>
      <c r="K90" s="42"/>
      <c r="L90" s="46"/>
      <c r="M90" s="222"/>
      <c r="N90" s="223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151</v>
      </c>
      <c r="AU90" s="19" t="s">
        <v>149</v>
      </c>
    </row>
    <row r="91" s="2" customFormat="1">
      <c r="A91" s="40"/>
      <c r="B91" s="41"/>
      <c r="C91" s="42"/>
      <c r="D91" s="224" t="s">
        <v>153</v>
      </c>
      <c r="E91" s="42"/>
      <c r="F91" s="225" t="s">
        <v>177</v>
      </c>
      <c r="G91" s="42"/>
      <c r="H91" s="42"/>
      <c r="I91" s="221"/>
      <c r="J91" s="42"/>
      <c r="K91" s="42"/>
      <c r="L91" s="46"/>
      <c r="M91" s="222"/>
      <c r="N91" s="223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153</v>
      </c>
      <c r="AU91" s="19" t="s">
        <v>149</v>
      </c>
    </row>
    <row r="92" s="13" customFormat="1">
      <c r="A92" s="13"/>
      <c r="B92" s="226"/>
      <c r="C92" s="227"/>
      <c r="D92" s="219" t="s">
        <v>155</v>
      </c>
      <c r="E92" s="228" t="s">
        <v>19</v>
      </c>
      <c r="F92" s="229" t="s">
        <v>1363</v>
      </c>
      <c r="G92" s="227"/>
      <c r="H92" s="230">
        <v>12.779999999999999</v>
      </c>
      <c r="I92" s="231"/>
      <c r="J92" s="227"/>
      <c r="K92" s="227"/>
      <c r="L92" s="232"/>
      <c r="M92" s="233"/>
      <c r="N92" s="234"/>
      <c r="O92" s="234"/>
      <c r="P92" s="234"/>
      <c r="Q92" s="234"/>
      <c r="R92" s="234"/>
      <c r="S92" s="234"/>
      <c r="T92" s="235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6" t="s">
        <v>155</v>
      </c>
      <c r="AU92" s="236" t="s">
        <v>149</v>
      </c>
      <c r="AV92" s="13" t="s">
        <v>149</v>
      </c>
      <c r="AW92" s="13" t="s">
        <v>32</v>
      </c>
      <c r="AX92" s="13" t="s">
        <v>78</v>
      </c>
      <c r="AY92" s="236" t="s">
        <v>140</v>
      </c>
    </row>
    <row r="93" s="2" customFormat="1" ht="16.5" customHeight="1">
      <c r="A93" s="40"/>
      <c r="B93" s="41"/>
      <c r="C93" s="206" t="s">
        <v>149</v>
      </c>
      <c r="D93" s="206" t="s">
        <v>143</v>
      </c>
      <c r="E93" s="207" t="s">
        <v>1364</v>
      </c>
      <c r="F93" s="208" t="s">
        <v>1365</v>
      </c>
      <c r="G93" s="209" t="s">
        <v>146</v>
      </c>
      <c r="H93" s="210">
        <v>12.779999999999999</v>
      </c>
      <c r="I93" s="211"/>
      <c r="J93" s="212">
        <f>ROUND(I93*H93,2)</f>
        <v>0</v>
      </c>
      <c r="K93" s="208" t="s">
        <v>147</v>
      </c>
      <c r="L93" s="46"/>
      <c r="M93" s="213" t="s">
        <v>19</v>
      </c>
      <c r="N93" s="214" t="s">
        <v>42</v>
      </c>
      <c r="O93" s="86"/>
      <c r="P93" s="215">
        <f>O93*H93</f>
        <v>0</v>
      </c>
      <c r="Q93" s="215">
        <v>0.037999999999999999</v>
      </c>
      <c r="R93" s="215">
        <f>Q93*H93</f>
        <v>0.48563999999999996</v>
      </c>
      <c r="S93" s="215">
        <v>0</v>
      </c>
      <c r="T93" s="21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148</v>
      </c>
      <c r="AT93" s="217" t="s">
        <v>143</v>
      </c>
      <c r="AU93" s="217" t="s">
        <v>149</v>
      </c>
      <c r="AY93" s="19" t="s">
        <v>140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149</v>
      </c>
      <c r="BK93" s="218">
        <f>ROUND(I93*H93,2)</f>
        <v>0</v>
      </c>
      <c r="BL93" s="19" t="s">
        <v>148</v>
      </c>
      <c r="BM93" s="217" t="s">
        <v>1366</v>
      </c>
    </row>
    <row r="94" s="2" customFormat="1">
      <c r="A94" s="40"/>
      <c r="B94" s="41"/>
      <c r="C94" s="42"/>
      <c r="D94" s="219" t="s">
        <v>151</v>
      </c>
      <c r="E94" s="42"/>
      <c r="F94" s="220" t="s">
        <v>1367</v>
      </c>
      <c r="G94" s="42"/>
      <c r="H94" s="42"/>
      <c r="I94" s="221"/>
      <c r="J94" s="42"/>
      <c r="K94" s="42"/>
      <c r="L94" s="46"/>
      <c r="M94" s="222"/>
      <c r="N94" s="22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151</v>
      </c>
      <c r="AU94" s="19" t="s">
        <v>149</v>
      </c>
    </row>
    <row r="95" s="2" customFormat="1">
      <c r="A95" s="40"/>
      <c r="B95" s="41"/>
      <c r="C95" s="42"/>
      <c r="D95" s="224" t="s">
        <v>153</v>
      </c>
      <c r="E95" s="42"/>
      <c r="F95" s="225" t="s">
        <v>1368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153</v>
      </c>
      <c r="AU95" s="19" t="s">
        <v>149</v>
      </c>
    </row>
    <row r="96" s="13" customFormat="1">
      <c r="A96" s="13"/>
      <c r="B96" s="226"/>
      <c r="C96" s="227"/>
      <c r="D96" s="219" t="s">
        <v>155</v>
      </c>
      <c r="E96" s="228" t="s">
        <v>19</v>
      </c>
      <c r="F96" s="229" t="s">
        <v>1363</v>
      </c>
      <c r="G96" s="227"/>
      <c r="H96" s="230">
        <v>12.779999999999999</v>
      </c>
      <c r="I96" s="231"/>
      <c r="J96" s="227"/>
      <c r="K96" s="227"/>
      <c r="L96" s="232"/>
      <c r="M96" s="233"/>
      <c r="N96" s="234"/>
      <c r="O96" s="234"/>
      <c r="P96" s="234"/>
      <c r="Q96" s="234"/>
      <c r="R96" s="234"/>
      <c r="S96" s="234"/>
      <c r="T96" s="235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6" t="s">
        <v>155</v>
      </c>
      <c r="AU96" s="236" t="s">
        <v>149</v>
      </c>
      <c r="AV96" s="13" t="s">
        <v>149</v>
      </c>
      <c r="AW96" s="13" t="s">
        <v>32</v>
      </c>
      <c r="AX96" s="13" t="s">
        <v>78</v>
      </c>
      <c r="AY96" s="236" t="s">
        <v>140</v>
      </c>
    </row>
    <row r="97" s="12" customFormat="1" ht="22.8" customHeight="1">
      <c r="A97" s="12"/>
      <c r="B97" s="190"/>
      <c r="C97" s="191"/>
      <c r="D97" s="192" t="s">
        <v>69</v>
      </c>
      <c r="E97" s="204" t="s">
        <v>230</v>
      </c>
      <c r="F97" s="204" t="s">
        <v>231</v>
      </c>
      <c r="G97" s="191"/>
      <c r="H97" s="191"/>
      <c r="I97" s="194"/>
      <c r="J97" s="205">
        <f>BK97</f>
        <v>0</v>
      </c>
      <c r="K97" s="191"/>
      <c r="L97" s="196"/>
      <c r="M97" s="197"/>
      <c r="N97" s="198"/>
      <c r="O97" s="198"/>
      <c r="P97" s="199">
        <f>SUM(P98:P109)</f>
        <v>0</v>
      </c>
      <c r="Q97" s="198"/>
      <c r="R97" s="199">
        <f>SUM(R98:R109)</f>
        <v>0.00053200000000000003</v>
      </c>
      <c r="S97" s="198"/>
      <c r="T97" s="200">
        <f>SUM(T98:T109)</f>
        <v>0.92726999999999993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1" t="s">
        <v>78</v>
      </c>
      <c r="AT97" s="202" t="s">
        <v>69</v>
      </c>
      <c r="AU97" s="202" t="s">
        <v>78</v>
      </c>
      <c r="AY97" s="201" t="s">
        <v>140</v>
      </c>
      <c r="BK97" s="203">
        <f>SUM(BK98:BK109)</f>
        <v>0</v>
      </c>
    </row>
    <row r="98" s="2" customFormat="1" ht="16.5" customHeight="1">
      <c r="A98" s="40"/>
      <c r="B98" s="41"/>
      <c r="C98" s="206" t="s">
        <v>141</v>
      </c>
      <c r="D98" s="206" t="s">
        <v>143</v>
      </c>
      <c r="E98" s="207" t="s">
        <v>1369</v>
      </c>
      <c r="F98" s="208" t="s">
        <v>1370</v>
      </c>
      <c r="G98" s="209" t="s">
        <v>1371</v>
      </c>
      <c r="H98" s="210">
        <v>0.041000000000000002</v>
      </c>
      <c r="I98" s="211"/>
      <c r="J98" s="212">
        <f>ROUND(I98*H98,2)</f>
        <v>0</v>
      </c>
      <c r="K98" s="208" t="s">
        <v>147</v>
      </c>
      <c r="L98" s="46"/>
      <c r="M98" s="213" t="s">
        <v>19</v>
      </c>
      <c r="N98" s="214" t="s">
        <v>42</v>
      </c>
      <c r="O98" s="86"/>
      <c r="P98" s="215">
        <f>O98*H98</f>
        <v>0</v>
      </c>
      <c r="Q98" s="215">
        <v>0</v>
      </c>
      <c r="R98" s="215">
        <f>Q98*H98</f>
        <v>0</v>
      </c>
      <c r="S98" s="215">
        <v>1.8</v>
      </c>
      <c r="T98" s="216">
        <f>S98*H98</f>
        <v>0.073800000000000004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148</v>
      </c>
      <c r="AT98" s="217" t="s">
        <v>143</v>
      </c>
      <c r="AU98" s="217" t="s">
        <v>149</v>
      </c>
      <c r="AY98" s="19" t="s">
        <v>140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149</v>
      </c>
      <c r="BK98" s="218">
        <f>ROUND(I98*H98,2)</f>
        <v>0</v>
      </c>
      <c r="BL98" s="19" t="s">
        <v>148</v>
      </c>
      <c r="BM98" s="217" t="s">
        <v>1372</v>
      </c>
    </row>
    <row r="99" s="2" customFormat="1">
      <c r="A99" s="40"/>
      <c r="B99" s="41"/>
      <c r="C99" s="42"/>
      <c r="D99" s="219" t="s">
        <v>151</v>
      </c>
      <c r="E99" s="42"/>
      <c r="F99" s="220" t="s">
        <v>1373</v>
      </c>
      <c r="G99" s="42"/>
      <c r="H99" s="42"/>
      <c r="I99" s="221"/>
      <c r="J99" s="42"/>
      <c r="K99" s="42"/>
      <c r="L99" s="46"/>
      <c r="M99" s="222"/>
      <c r="N99" s="22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151</v>
      </c>
      <c r="AU99" s="19" t="s">
        <v>149</v>
      </c>
    </row>
    <row r="100" s="2" customFormat="1">
      <c r="A100" s="40"/>
      <c r="B100" s="41"/>
      <c r="C100" s="42"/>
      <c r="D100" s="224" t="s">
        <v>153</v>
      </c>
      <c r="E100" s="42"/>
      <c r="F100" s="225" t="s">
        <v>1374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153</v>
      </c>
      <c r="AU100" s="19" t="s">
        <v>149</v>
      </c>
    </row>
    <row r="101" s="13" customFormat="1">
      <c r="A101" s="13"/>
      <c r="B101" s="226"/>
      <c r="C101" s="227"/>
      <c r="D101" s="219" t="s">
        <v>155</v>
      </c>
      <c r="E101" s="228" t="s">
        <v>19</v>
      </c>
      <c r="F101" s="229" t="s">
        <v>1375</v>
      </c>
      <c r="G101" s="227"/>
      <c r="H101" s="230">
        <v>0.041000000000000002</v>
      </c>
      <c r="I101" s="231"/>
      <c r="J101" s="227"/>
      <c r="K101" s="227"/>
      <c r="L101" s="232"/>
      <c r="M101" s="233"/>
      <c r="N101" s="234"/>
      <c r="O101" s="234"/>
      <c r="P101" s="234"/>
      <c r="Q101" s="234"/>
      <c r="R101" s="234"/>
      <c r="S101" s="234"/>
      <c r="T101" s="235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6" t="s">
        <v>155</v>
      </c>
      <c r="AU101" s="236" t="s">
        <v>149</v>
      </c>
      <c r="AV101" s="13" t="s">
        <v>149</v>
      </c>
      <c r="AW101" s="13" t="s">
        <v>32</v>
      </c>
      <c r="AX101" s="13" t="s">
        <v>78</v>
      </c>
      <c r="AY101" s="236" t="s">
        <v>140</v>
      </c>
    </row>
    <row r="102" s="2" customFormat="1" ht="16.5" customHeight="1">
      <c r="A102" s="40"/>
      <c r="B102" s="41"/>
      <c r="C102" s="206" t="s">
        <v>148</v>
      </c>
      <c r="D102" s="206" t="s">
        <v>143</v>
      </c>
      <c r="E102" s="207" t="s">
        <v>1376</v>
      </c>
      <c r="F102" s="208" t="s">
        <v>1377</v>
      </c>
      <c r="G102" s="209" t="s">
        <v>209</v>
      </c>
      <c r="H102" s="210">
        <v>426</v>
      </c>
      <c r="I102" s="211"/>
      <c r="J102" s="212">
        <f>ROUND(I102*H102,2)</f>
        <v>0</v>
      </c>
      <c r="K102" s="208" t="s">
        <v>147</v>
      </c>
      <c r="L102" s="46"/>
      <c r="M102" s="213" t="s">
        <v>19</v>
      </c>
      <c r="N102" s="214" t="s">
        <v>42</v>
      </c>
      <c r="O102" s="86"/>
      <c r="P102" s="215">
        <f>O102*H102</f>
        <v>0</v>
      </c>
      <c r="Q102" s="215">
        <v>0</v>
      </c>
      <c r="R102" s="215">
        <f>Q102*H102</f>
        <v>0</v>
      </c>
      <c r="S102" s="215">
        <v>0.002</v>
      </c>
      <c r="T102" s="216">
        <f>S102*H102</f>
        <v>0.85199999999999998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148</v>
      </c>
      <c r="AT102" s="217" t="s">
        <v>143</v>
      </c>
      <c r="AU102" s="217" t="s">
        <v>149</v>
      </c>
      <c r="AY102" s="19" t="s">
        <v>140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149</v>
      </c>
      <c r="BK102" s="218">
        <f>ROUND(I102*H102,2)</f>
        <v>0</v>
      </c>
      <c r="BL102" s="19" t="s">
        <v>148</v>
      </c>
      <c r="BM102" s="217" t="s">
        <v>1378</v>
      </c>
    </row>
    <row r="103" s="2" customFormat="1">
      <c r="A103" s="40"/>
      <c r="B103" s="41"/>
      <c r="C103" s="42"/>
      <c r="D103" s="219" t="s">
        <v>151</v>
      </c>
      <c r="E103" s="42"/>
      <c r="F103" s="220" t="s">
        <v>1379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151</v>
      </c>
      <c r="AU103" s="19" t="s">
        <v>149</v>
      </c>
    </row>
    <row r="104" s="2" customFormat="1">
      <c r="A104" s="40"/>
      <c r="B104" s="41"/>
      <c r="C104" s="42"/>
      <c r="D104" s="224" t="s">
        <v>153</v>
      </c>
      <c r="E104" s="42"/>
      <c r="F104" s="225" t="s">
        <v>1380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153</v>
      </c>
      <c r="AU104" s="19" t="s">
        <v>149</v>
      </c>
    </row>
    <row r="105" s="13" customFormat="1">
      <c r="A105" s="13"/>
      <c r="B105" s="226"/>
      <c r="C105" s="227"/>
      <c r="D105" s="219" t="s">
        <v>155</v>
      </c>
      <c r="E105" s="228" t="s">
        <v>19</v>
      </c>
      <c r="F105" s="229" t="s">
        <v>1381</v>
      </c>
      <c r="G105" s="227"/>
      <c r="H105" s="230">
        <v>426</v>
      </c>
      <c r="I105" s="231"/>
      <c r="J105" s="227"/>
      <c r="K105" s="227"/>
      <c r="L105" s="232"/>
      <c r="M105" s="233"/>
      <c r="N105" s="234"/>
      <c r="O105" s="234"/>
      <c r="P105" s="234"/>
      <c r="Q105" s="234"/>
      <c r="R105" s="234"/>
      <c r="S105" s="234"/>
      <c r="T105" s="235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6" t="s">
        <v>155</v>
      </c>
      <c r="AU105" s="236" t="s">
        <v>149</v>
      </c>
      <c r="AV105" s="13" t="s">
        <v>149</v>
      </c>
      <c r="AW105" s="13" t="s">
        <v>32</v>
      </c>
      <c r="AX105" s="13" t="s">
        <v>78</v>
      </c>
      <c r="AY105" s="236" t="s">
        <v>140</v>
      </c>
    </row>
    <row r="106" s="2" customFormat="1" ht="16.5" customHeight="1">
      <c r="A106" s="40"/>
      <c r="B106" s="41"/>
      <c r="C106" s="206" t="s">
        <v>195</v>
      </c>
      <c r="D106" s="206" t="s">
        <v>143</v>
      </c>
      <c r="E106" s="207" t="s">
        <v>1382</v>
      </c>
      <c r="F106" s="208" t="s">
        <v>1383</v>
      </c>
      <c r="G106" s="209" t="s">
        <v>209</v>
      </c>
      <c r="H106" s="210">
        <v>0.69999999999999996</v>
      </c>
      <c r="I106" s="211"/>
      <c r="J106" s="212">
        <f>ROUND(I106*H106,2)</f>
        <v>0</v>
      </c>
      <c r="K106" s="208" t="s">
        <v>147</v>
      </c>
      <c r="L106" s="46"/>
      <c r="M106" s="213" t="s">
        <v>19</v>
      </c>
      <c r="N106" s="214" t="s">
        <v>42</v>
      </c>
      <c r="O106" s="86"/>
      <c r="P106" s="215">
        <f>O106*H106</f>
        <v>0</v>
      </c>
      <c r="Q106" s="215">
        <v>0.00076000000000000004</v>
      </c>
      <c r="R106" s="215">
        <f>Q106*H106</f>
        <v>0.00053200000000000003</v>
      </c>
      <c r="S106" s="215">
        <v>0.0020999999999999999</v>
      </c>
      <c r="T106" s="216">
        <f>S106*H106</f>
        <v>0.0014699999999999997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148</v>
      </c>
      <c r="AT106" s="217" t="s">
        <v>143</v>
      </c>
      <c r="AU106" s="217" t="s">
        <v>149</v>
      </c>
      <c r="AY106" s="19" t="s">
        <v>140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149</v>
      </c>
      <c r="BK106" s="218">
        <f>ROUND(I106*H106,2)</f>
        <v>0</v>
      </c>
      <c r="BL106" s="19" t="s">
        <v>148</v>
      </c>
      <c r="BM106" s="217" t="s">
        <v>1384</v>
      </c>
    </row>
    <row r="107" s="2" customFormat="1">
      <c r="A107" s="40"/>
      <c r="B107" s="41"/>
      <c r="C107" s="42"/>
      <c r="D107" s="219" t="s">
        <v>151</v>
      </c>
      <c r="E107" s="42"/>
      <c r="F107" s="220" t="s">
        <v>1385</v>
      </c>
      <c r="G107" s="42"/>
      <c r="H107" s="42"/>
      <c r="I107" s="221"/>
      <c r="J107" s="42"/>
      <c r="K107" s="42"/>
      <c r="L107" s="46"/>
      <c r="M107" s="222"/>
      <c r="N107" s="22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151</v>
      </c>
      <c r="AU107" s="19" t="s">
        <v>149</v>
      </c>
    </row>
    <row r="108" s="2" customFormat="1">
      <c r="A108" s="40"/>
      <c r="B108" s="41"/>
      <c r="C108" s="42"/>
      <c r="D108" s="224" t="s">
        <v>153</v>
      </c>
      <c r="E108" s="42"/>
      <c r="F108" s="225" t="s">
        <v>1386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153</v>
      </c>
      <c r="AU108" s="19" t="s">
        <v>149</v>
      </c>
    </row>
    <row r="109" s="13" customFormat="1">
      <c r="A109" s="13"/>
      <c r="B109" s="226"/>
      <c r="C109" s="227"/>
      <c r="D109" s="219" t="s">
        <v>155</v>
      </c>
      <c r="E109" s="228" t="s">
        <v>19</v>
      </c>
      <c r="F109" s="229" t="s">
        <v>1387</v>
      </c>
      <c r="G109" s="227"/>
      <c r="H109" s="230">
        <v>0.69999999999999996</v>
      </c>
      <c r="I109" s="231"/>
      <c r="J109" s="227"/>
      <c r="K109" s="227"/>
      <c r="L109" s="232"/>
      <c r="M109" s="233"/>
      <c r="N109" s="234"/>
      <c r="O109" s="234"/>
      <c r="P109" s="234"/>
      <c r="Q109" s="234"/>
      <c r="R109" s="234"/>
      <c r="S109" s="234"/>
      <c r="T109" s="235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6" t="s">
        <v>155</v>
      </c>
      <c r="AU109" s="236" t="s">
        <v>149</v>
      </c>
      <c r="AV109" s="13" t="s">
        <v>149</v>
      </c>
      <c r="AW109" s="13" t="s">
        <v>32</v>
      </c>
      <c r="AX109" s="13" t="s">
        <v>78</v>
      </c>
      <c r="AY109" s="236" t="s">
        <v>140</v>
      </c>
    </row>
    <row r="110" s="12" customFormat="1" ht="22.8" customHeight="1">
      <c r="A110" s="12"/>
      <c r="B110" s="190"/>
      <c r="C110" s="191"/>
      <c r="D110" s="192" t="s">
        <v>69</v>
      </c>
      <c r="E110" s="204" t="s">
        <v>303</v>
      </c>
      <c r="F110" s="204" t="s">
        <v>304</v>
      </c>
      <c r="G110" s="191"/>
      <c r="H110" s="191"/>
      <c r="I110" s="194"/>
      <c r="J110" s="205">
        <f>BK110</f>
        <v>0</v>
      </c>
      <c r="K110" s="191"/>
      <c r="L110" s="196"/>
      <c r="M110" s="197"/>
      <c r="N110" s="198"/>
      <c r="O110" s="198"/>
      <c r="P110" s="199">
        <f>SUM(P111:P123)</f>
        <v>0</v>
      </c>
      <c r="Q110" s="198"/>
      <c r="R110" s="199">
        <f>SUM(R111:R123)</f>
        <v>0</v>
      </c>
      <c r="S110" s="198"/>
      <c r="T110" s="200">
        <f>SUM(T111:T123)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1" t="s">
        <v>78</v>
      </c>
      <c r="AT110" s="202" t="s">
        <v>69</v>
      </c>
      <c r="AU110" s="202" t="s">
        <v>78</v>
      </c>
      <c r="AY110" s="201" t="s">
        <v>140</v>
      </c>
      <c r="BK110" s="203">
        <f>SUM(BK111:BK123)</f>
        <v>0</v>
      </c>
    </row>
    <row r="111" s="2" customFormat="1" ht="16.5" customHeight="1">
      <c r="A111" s="40"/>
      <c r="B111" s="41"/>
      <c r="C111" s="206" t="s">
        <v>157</v>
      </c>
      <c r="D111" s="206" t="s">
        <v>143</v>
      </c>
      <c r="E111" s="207" t="s">
        <v>1388</v>
      </c>
      <c r="F111" s="208" t="s">
        <v>1389</v>
      </c>
      <c r="G111" s="209" t="s">
        <v>308</v>
      </c>
      <c r="H111" s="210">
        <v>0.92700000000000005</v>
      </c>
      <c r="I111" s="211"/>
      <c r="J111" s="212">
        <f>ROUND(I111*H111,2)</f>
        <v>0</v>
      </c>
      <c r="K111" s="208" t="s">
        <v>147</v>
      </c>
      <c r="L111" s="46"/>
      <c r="M111" s="213" t="s">
        <v>19</v>
      </c>
      <c r="N111" s="214" t="s">
        <v>42</v>
      </c>
      <c r="O111" s="86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148</v>
      </c>
      <c r="AT111" s="217" t="s">
        <v>143</v>
      </c>
      <c r="AU111" s="217" t="s">
        <v>149</v>
      </c>
      <c r="AY111" s="19" t="s">
        <v>140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9" t="s">
        <v>149</v>
      </c>
      <c r="BK111" s="218">
        <f>ROUND(I111*H111,2)</f>
        <v>0</v>
      </c>
      <c r="BL111" s="19" t="s">
        <v>148</v>
      </c>
      <c r="BM111" s="217" t="s">
        <v>1390</v>
      </c>
    </row>
    <row r="112" s="2" customFormat="1">
      <c r="A112" s="40"/>
      <c r="B112" s="41"/>
      <c r="C112" s="42"/>
      <c r="D112" s="219" t="s">
        <v>151</v>
      </c>
      <c r="E112" s="42"/>
      <c r="F112" s="220" t="s">
        <v>1391</v>
      </c>
      <c r="G112" s="42"/>
      <c r="H112" s="42"/>
      <c r="I112" s="221"/>
      <c r="J112" s="42"/>
      <c r="K112" s="42"/>
      <c r="L112" s="46"/>
      <c r="M112" s="222"/>
      <c r="N112" s="22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151</v>
      </c>
      <c r="AU112" s="19" t="s">
        <v>149</v>
      </c>
    </row>
    <row r="113" s="2" customFormat="1">
      <c r="A113" s="40"/>
      <c r="B113" s="41"/>
      <c r="C113" s="42"/>
      <c r="D113" s="224" t="s">
        <v>153</v>
      </c>
      <c r="E113" s="42"/>
      <c r="F113" s="225" t="s">
        <v>1392</v>
      </c>
      <c r="G113" s="42"/>
      <c r="H113" s="42"/>
      <c r="I113" s="221"/>
      <c r="J113" s="42"/>
      <c r="K113" s="42"/>
      <c r="L113" s="46"/>
      <c r="M113" s="222"/>
      <c r="N113" s="223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153</v>
      </c>
      <c r="AU113" s="19" t="s">
        <v>149</v>
      </c>
    </row>
    <row r="114" s="2" customFormat="1" ht="16.5" customHeight="1">
      <c r="A114" s="40"/>
      <c r="B114" s="41"/>
      <c r="C114" s="206" t="s">
        <v>214</v>
      </c>
      <c r="D114" s="206" t="s">
        <v>143</v>
      </c>
      <c r="E114" s="207" t="s">
        <v>313</v>
      </c>
      <c r="F114" s="208" t="s">
        <v>314</v>
      </c>
      <c r="G114" s="209" t="s">
        <v>308</v>
      </c>
      <c r="H114" s="210">
        <v>0.92700000000000005</v>
      </c>
      <c r="I114" s="211"/>
      <c r="J114" s="212">
        <f>ROUND(I114*H114,2)</f>
        <v>0</v>
      </c>
      <c r="K114" s="208" t="s">
        <v>147</v>
      </c>
      <c r="L114" s="46"/>
      <c r="M114" s="213" t="s">
        <v>19</v>
      </c>
      <c r="N114" s="214" t="s">
        <v>42</v>
      </c>
      <c r="O114" s="86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7" t="s">
        <v>148</v>
      </c>
      <c r="AT114" s="217" t="s">
        <v>143</v>
      </c>
      <c r="AU114" s="217" t="s">
        <v>149</v>
      </c>
      <c r="AY114" s="19" t="s">
        <v>140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9" t="s">
        <v>149</v>
      </c>
      <c r="BK114" s="218">
        <f>ROUND(I114*H114,2)</f>
        <v>0</v>
      </c>
      <c r="BL114" s="19" t="s">
        <v>148</v>
      </c>
      <c r="BM114" s="217" t="s">
        <v>1393</v>
      </c>
    </row>
    <row r="115" s="2" customFormat="1">
      <c r="A115" s="40"/>
      <c r="B115" s="41"/>
      <c r="C115" s="42"/>
      <c r="D115" s="219" t="s">
        <v>151</v>
      </c>
      <c r="E115" s="42"/>
      <c r="F115" s="220" t="s">
        <v>316</v>
      </c>
      <c r="G115" s="42"/>
      <c r="H115" s="42"/>
      <c r="I115" s="221"/>
      <c r="J115" s="42"/>
      <c r="K115" s="42"/>
      <c r="L115" s="46"/>
      <c r="M115" s="222"/>
      <c r="N115" s="22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151</v>
      </c>
      <c r="AU115" s="19" t="s">
        <v>149</v>
      </c>
    </row>
    <row r="116" s="2" customFormat="1">
      <c r="A116" s="40"/>
      <c r="B116" s="41"/>
      <c r="C116" s="42"/>
      <c r="D116" s="224" t="s">
        <v>153</v>
      </c>
      <c r="E116" s="42"/>
      <c r="F116" s="225" t="s">
        <v>317</v>
      </c>
      <c r="G116" s="42"/>
      <c r="H116" s="42"/>
      <c r="I116" s="221"/>
      <c r="J116" s="42"/>
      <c r="K116" s="42"/>
      <c r="L116" s="46"/>
      <c r="M116" s="222"/>
      <c r="N116" s="223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153</v>
      </c>
      <c r="AU116" s="19" t="s">
        <v>149</v>
      </c>
    </row>
    <row r="117" s="2" customFormat="1" ht="16.5" customHeight="1">
      <c r="A117" s="40"/>
      <c r="B117" s="41"/>
      <c r="C117" s="206" t="s">
        <v>218</v>
      </c>
      <c r="D117" s="206" t="s">
        <v>143</v>
      </c>
      <c r="E117" s="207" t="s">
        <v>318</v>
      </c>
      <c r="F117" s="208" t="s">
        <v>319</v>
      </c>
      <c r="G117" s="209" t="s">
        <v>308</v>
      </c>
      <c r="H117" s="210">
        <v>11.124000000000001</v>
      </c>
      <c r="I117" s="211"/>
      <c r="J117" s="212">
        <f>ROUND(I117*H117,2)</f>
        <v>0</v>
      </c>
      <c r="K117" s="208" t="s">
        <v>147</v>
      </c>
      <c r="L117" s="46"/>
      <c r="M117" s="213" t="s">
        <v>19</v>
      </c>
      <c r="N117" s="214" t="s">
        <v>42</v>
      </c>
      <c r="O117" s="86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148</v>
      </c>
      <c r="AT117" s="217" t="s">
        <v>143</v>
      </c>
      <c r="AU117" s="217" t="s">
        <v>149</v>
      </c>
      <c r="AY117" s="19" t="s">
        <v>140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149</v>
      </c>
      <c r="BK117" s="218">
        <f>ROUND(I117*H117,2)</f>
        <v>0</v>
      </c>
      <c r="BL117" s="19" t="s">
        <v>148</v>
      </c>
      <c r="BM117" s="217" t="s">
        <v>1394</v>
      </c>
    </row>
    <row r="118" s="2" customFormat="1">
      <c r="A118" s="40"/>
      <c r="B118" s="41"/>
      <c r="C118" s="42"/>
      <c r="D118" s="219" t="s">
        <v>151</v>
      </c>
      <c r="E118" s="42"/>
      <c r="F118" s="220" t="s">
        <v>321</v>
      </c>
      <c r="G118" s="42"/>
      <c r="H118" s="42"/>
      <c r="I118" s="221"/>
      <c r="J118" s="42"/>
      <c r="K118" s="42"/>
      <c r="L118" s="46"/>
      <c r="M118" s="222"/>
      <c r="N118" s="22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151</v>
      </c>
      <c r="AU118" s="19" t="s">
        <v>149</v>
      </c>
    </row>
    <row r="119" s="2" customFormat="1">
      <c r="A119" s="40"/>
      <c r="B119" s="41"/>
      <c r="C119" s="42"/>
      <c r="D119" s="224" t="s">
        <v>153</v>
      </c>
      <c r="E119" s="42"/>
      <c r="F119" s="225" t="s">
        <v>322</v>
      </c>
      <c r="G119" s="42"/>
      <c r="H119" s="42"/>
      <c r="I119" s="221"/>
      <c r="J119" s="42"/>
      <c r="K119" s="42"/>
      <c r="L119" s="46"/>
      <c r="M119" s="222"/>
      <c r="N119" s="223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153</v>
      </c>
      <c r="AU119" s="19" t="s">
        <v>149</v>
      </c>
    </row>
    <row r="120" s="13" customFormat="1">
      <c r="A120" s="13"/>
      <c r="B120" s="226"/>
      <c r="C120" s="227"/>
      <c r="D120" s="219" t="s">
        <v>155</v>
      </c>
      <c r="E120" s="227"/>
      <c r="F120" s="229" t="s">
        <v>1395</v>
      </c>
      <c r="G120" s="227"/>
      <c r="H120" s="230">
        <v>11.124000000000001</v>
      </c>
      <c r="I120" s="231"/>
      <c r="J120" s="227"/>
      <c r="K120" s="227"/>
      <c r="L120" s="232"/>
      <c r="M120" s="233"/>
      <c r="N120" s="234"/>
      <c r="O120" s="234"/>
      <c r="P120" s="234"/>
      <c r="Q120" s="234"/>
      <c r="R120" s="234"/>
      <c r="S120" s="234"/>
      <c r="T120" s="235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6" t="s">
        <v>155</v>
      </c>
      <c r="AU120" s="236" t="s">
        <v>149</v>
      </c>
      <c r="AV120" s="13" t="s">
        <v>149</v>
      </c>
      <c r="AW120" s="13" t="s">
        <v>4</v>
      </c>
      <c r="AX120" s="13" t="s">
        <v>78</v>
      </c>
      <c r="AY120" s="236" t="s">
        <v>140</v>
      </c>
    </row>
    <row r="121" s="2" customFormat="1" ht="21.75" customHeight="1">
      <c r="A121" s="40"/>
      <c r="B121" s="41"/>
      <c r="C121" s="206" t="s">
        <v>230</v>
      </c>
      <c r="D121" s="206" t="s">
        <v>143</v>
      </c>
      <c r="E121" s="207" t="s">
        <v>1396</v>
      </c>
      <c r="F121" s="208" t="s">
        <v>1397</v>
      </c>
      <c r="G121" s="209" t="s">
        <v>308</v>
      </c>
      <c r="H121" s="210">
        <v>0.92700000000000005</v>
      </c>
      <c r="I121" s="211"/>
      <c r="J121" s="212">
        <f>ROUND(I121*H121,2)</f>
        <v>0</v>
      </c>
      <c r="K121" s="208" t="s">
        <v>147</v>
      </c>
      <c r="L121" s="46"/>
      <c r="M121" s="213" t="s">
        <v>19</v>
      </c>
      <c r="N121" s="214" t="s">
        <v>42</v>
      </c>
      <c r="O121" s="86"/>
      <c r="P121" s="215">
        <f>O121*H121</f>
        <v>0</v>
      </c>
      <c r="Q121" s="215">
        <v>0</v>
      </c>
      <c r="R121" s="215">
        <f>Q121*H121</f>
        <v>0</v>
      </c>
      <c r="S121" s="215">
        <v>0</v>
      </c>
      <c r="T121" s="21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7" t="s">
        <v>148</v>
      </c>
      <c r="AT121" s="217" t="s">
        <v>143</v>
      </c>
      <c r="AU121" s="217" t="s">
        <v>149</v>
      </c>
      <c r="AY121" s="19" t="s">
        <v>140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9" t="s">
        <v>149</v>
      </c>
      <c r="BK121" s="218">
        <f>ROUND(I121*H121,2)</f>
        <v>0</v>
      </c>
      <c r="BL121" s="19" t="s">
        <v>148</v>
      </c>
      <c r="BM121" s="217" t="s">
        <v>1398</v>
      </c>
    </row>
    <row r="122" s="2" customFormat="1">
      <c r="A122" s="40"/>
      <c r="B122" s="41"/>
      <c r="C122" s="42"/>
      <c r="D122" s="219" t="s">
        <v>151</v>
      </c>
      <c r="E122" s="42"/>
      <c r="F122" s="220" t="s">
        <v>1399</v>
      </c>
      <c r="G122" s="42"/>
      <c r="H122" s="42"/>
      <c r="I122" s="221"/>
      <c r="J122" s="42"/>
      <c r="K122" s="42"/>
      <c r="L122" s="46"/>
      <c r="M122" s="222"/>
      <c r="N122" s="223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151</v>
      </c>
      <c r="AU122" s="19" t="s">
        <v>149</v>
      </c>
    </row>
    <row r="123" s="2" customFormat="1">
      <c r="A123" s="40"/>
      <c r="B123" s="41"/>
      <c r="C123" s="42"/>
      <c r="D123" s="224" t="s">
        <v>153</v>
      </c>
      <c r="E123" s="42"/>
      <c r="F123" s="225" t="s">
        <v>1400</v>
      </c>
      <c r="G123" s="42"/>
      <c r="H123" s="42"/>
      <c r="I123" s="221"/>
      <c r="J123" s="42"/>
      <c r="K123" s="42"/>
      <c r="L123" s="46"/>
      <c r="M123" s="222"/>
      <c r="N123" s="223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153</v>
      </c>
      <c r="AU123" s="19" t="s">
        <v>149</v>
      </c>
    </row>
    <row r="124" s="12" customFormat="1" ht="22.8" customHeight="1">
      <c r="A124" s="12"/>
      <c r="B124" s="190"/>
      <c r="C124" s="191"/>
      <c r="D124" s="192" t="s">
        <v>69</v>
      </c>
      <c r="E124" s="204" t="s">
        <v>330</v>
      </c>
      <c r="F124" s="204" t="s">
        <v>331</v>
      </c>
      <c r="G124" s="191"/>
      <c r="H124" s="191"/>
      <c r="I124" s="194"/>
      <c r="J124" s="205">
        <f>BK124</f>
        <v>0</v>
      </c>
      <c r="K124" s="191"/>
      <c r="L124" s="196"/>
      <c r="M124" s="197"/>
      <c r="N124" s="198"/>
      <c r="O124" s="198"/>
      <c r="P124" s="199">
        <f>SUM(P125:P127)</f>
        <v>0</v>
      </c>
      <c r="Q124" s="198"/>
      <c r="R124" s="199">
        <f>SUM(R125:R127)</f>
        <v>0</v>
      </c>
      <c r="S124" s="198"/>
      <c r="T124" s="200">
        <f>SUM(T125:T127)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1" t="s">
        <v>78</v>
      </c>
      <c r="AT124" s="202" t="s">
        <v>69</v>
      </c>
      <c r="AU124" s="202" t="s">
        <v>78</v>
      </c>
      <c r="AY124" s="201" t="s">
        <v>140</v>
      </c>
      <c r="BK124" s="203">
        <f>SUM(BK125:BK127)</f>
        <v>0</v>
      </c>
    </row>
    <row r="125" s="2" customFormat="1" ht="16.5" customHeight="1">
      <c r="A125" s="40"/>
      <c r="B125" s="41"/>
      <c r="C125" s="206" t="s">
        <v>239</v>
      </c>
      <c r="D125" s="206" t="s">
        <v>143</v>
      </c>
      <c r="E125" s="207" t="s">
        <v>333</v>
      </c>
      <c r="F125" s="208" t="s">
        <v>334</v>
      </c>
      <c r="G125" s="209" t="s">
        <v>308</v>
      </c>
      <c r="H125" s="210">
        <v>1.202</v>
      </c>
      <c r="I125" s="211"/>
      <c r="J125" s="212">
        <f>ROUND(I125*H125,2)</f>
        <v>0</v>
      </c>
      <c r="K125" s="208" t="s">
        <v>147</v>
      </c>
      <c r="L125" s="46"/>
      <c r="M125" s="213" t="s">
        <v>19</v>
      </c>
      <c r="N125" s="214" t="s">
        <v>42</v>
      </c>
      <c r="O125" s="86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7" t="s">
        <v>148</v>
      </c>
      <c r="AT125" s="217" t="s">
        <v>143</v>
      </c>
      <c r="AU125" s="217" t="s">
        <v>149</v>
      </c>
      <c r="AY125" s="19" t="s">
        <v>140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9" t="s">
        <v>149</v>
      </c>
      <c r="BK125" s="218">
        <f>ROUND(I125*H125,2)</f>
        <v>0</v>
      </c>
      <c r="BL125" s="19" t="s">
        <v>148</v>
      </c>
      <c r="BM125" s="217" t="s">
        <v>1401</v>
      </c>
    </row>
    <row r="126" s="2" customFormat="1">
      <c r="A126" s="40"/>
      <c r="B126" s="41"/>
      <c r="C126" s="42"/>
      <c r="D126" s="219" t="s">
        <v>151</v>
      </c>
      <c r="E126" s="42"/>
      <c r="F126" s="220" t="s">
        <v>336</v>
      </c>
      <c r="G126" s="42"/>
      <c r="H126" s="42"/>
      <c r="I126" s="221"/>
      <c r="J126" s="42"/>
      <c r="K126" s="42"/>
      <c r="L126" s="46"/>
      <c r="M126" s="222"/>
      <c r="N126" s="223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151</v>
      </c>
      <c r="AU126" s="19" t="s">
        <v>149</v>
      </c>
    </row>
    <row r="127" s="2" customFormat="1">
      <c r="A127" s="40"/>
      <c r="B127" s="41"/>
      <c r="C127" s="42"/>
      <c r="D127" s="224" t="s">
        <v>153</v>
      </c>
      <c r="E127" s="42"/>
      <c r="F127" s="225" t="s">
        <v>337</v>
      </c>
      <c r="G127" s="42"/>
      <c r="H127" s="42"/>
      <c r="I127" s="221"/>
      <c r="J127" s="42"/>
      <c r="K127" s="42"/>
      <c r="L127" s="46"/>
      <c r="M127" s="222"/>
      <c r="N127" s="223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153</v>
      </c>
      <c r="AU127" s="19" t="s">
        <v>149</v>
      </c>
    </row>
    <row r="128" s="12" customFormat="1" ht="25.92" customHeight="1">
      <c r="A128" s="12"/>
      <c r="B128" s="190"/>
      <c r="C128" s="191"/>
      <c r="D128" s="192" t="s">
        <v>69</v>
      </c>
      <c r="E128" s="193" t="s">
        <v>338</v>
      </c>
      <c r="F128" s="193" t="s">
        <v>339</v>
      </c>
      <c r="G128" s="191"/>
      <c r="H128" s="191"/>
      <c r="I128" s="194"/>
      <c r="J128" s="195">
        <f>BK128</f>
        <v>0</v>
      </c>
      <c r="K128" s="191"/>
      <c r="L128" s="196"/>
      <c r="M128" s="197"/>
      <c r="N128" s="198"/>
      <c r="O128" s="198"/>
      <c r="P128" s="199">
        <f>P129</f>
        <v>0</v>
      </c>
      <c r="Q128" s="198"/>
      <c r="R128" s="199">
        <f>R129</f>
        <v>0.22840750000000001</v>
      </c>
      <c r="S128" s="198"/>
      <c r="T128" s="200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1" t="s">
        <v>149</v>
      </c>
      <c r="AT128" s="202" t="s">
        <v>69</v>
      </c>
      <c r="AU128" s="202" t="s">
        <v>70</v>
      </c>
      <c r="AY128" s="201" t="s">
        <v>140</v>
      </c>
      <c r="BK128" s="203">
        <f>BK129</f>
        <v>0</v>
      </c>
    </row>
    <row r="129" s="12" customFormat="1" ht="22.8" customHeight="1">
      <c r="A129" s="12"/>
      <c r="B129" s="190"/>
      <c r="C129" s="191"/>
      <c r="D129" s="192" t="s">
        <v>69</v>
      </c>
      <c r="E129" s="204" t="s">
        <v>654</v>
      </c>
      <c r="F129" s="204" t="s">
        <v>655</v>
      </c>
      <c r="G129" s="191"/>
      <c r="H129" s="191"/>
      <c r="I129" s="194"/>
      <c r="J129" s="205">
        <f>BK129</f>
        <v>0</v>
      </c>
      <c r="K129" s="191"/>
      <c r="L129" s="196"/>
      <c r="M129" s="197"/>
      <c r="N129" s="198"/>
      <c r="O129" s="198"/>
      <c r="P129" s="199">
        <f>SUM(P130:P251)</f>
        <v>0</v>
      </c>
      <c r="Q129" s="198"/>
      <c r="R129" s="199">
        <f>SUM(R130:R251)</f>
        <v>0.22840750000000001</v>
      </c>
      <c r="S129" s="198"/>
      <c r="T129" s="200">
        <f>SUM(T130:T251)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1" t="s">
        <v>149</v>
      </c>
      <c r="AT129" s="202" t="s">
        <v>69</v>
      </c>
      <c r="AU129" s="202" t="s">
        <v>78</v>
      </c>
      <c r="AY129" s="201" t="s">
        <v>140</v>
      </c>
      <c r="BK129" s="203">
        <f>SUM(BK130:BK251)</f>
        <v>0</v>
      </c>
    </row>
    <row r="130" s="2" customFormat="1" ht="16.5" customHeight="1">
      <c r="A130" s="40"/>
      <c r="B130" s="41"/>
      <c r="C130" s="206" t="s">
        <v>246</v>
      </c>
      <c r="D130" s="206" t="s">
        <v>143</v>
      </c>
      <c r="E130" s="207" t="s">
        <v>1402</v>
      </c>
      <c r="F130" s="208" t="s">
        <v>1403</v>
      </c>
      <c r="G130" s="209" t="s">
        <v>362</v>
      </c>
      <c r="H130" s="210">
        <v>57</v>
      </c>
      <c r="I130" s="211"/>
      <c r="J130" s="212">
        <f>ROUND(I130*H130,2)</f>
        <v>0</v>
      </c>
      <c r="K130" s="208" t="s">
        <v>147</v>
      </c>
      <c r="L130" s="46"/>
      <c r="M130" s="213" t="s">
        <v>19</v>
      </c>
      <c r="N130" s="214" t="s">
        <v>42</v>
      </c>
      <c r="O130" s="86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7" t="s">
        <v>284</v>
      </c>
      <c r="AT130" s="217" t="s">
        <v>143</v>
      </c>
      <c r="AU130" s="217" t="s">
        <v>149</v>
      </c>
      <c r="AY130" s="19" t="s">
        <v>140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9" t="s">
        <v>149</v>
      </c>
      <c r="BK130" s="218">
        <f>ROUND(I130*H130,2)</f>
        <v>0</v>
      </c>
      <c r="BL130" s="19" t="s">
        <v>284</v>
      </c>
      <c r="BM130" s="217" t="s">
        <v>1404</v>
      </c>
    </row>
    <row r="131" s="2" customFormat="1">
      <c r="A131" s="40"/>
      <c r="B131" s="41"/>
      <c r="C131" s="42"/>
      <c r="D131" s="219" t="s">
        <v>151</v>
      </c>
      <c r="E131" s="42"/>
      <c r="F131" s="220" t="s">
        <v>1405</v>
      </c>
      <c r="G131" s="42"/>
      <c r="H131" s="42"/>
      <c r="I131" s="221"/>
      <c r="J131" s="42"/>
      <c r="K131" s="42"/>
      <c r="L131" s="46"/>
      <c r="M131" s="222"/>
      <c r="N131" s="223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151</v>
      </c>
      <c r="AU131" s="19" t="s">
        <v>149</v>
      </c>
    </row>
    <row r="132" s="2" customFormat="1">
      <c r="A132" s="40"/>
      <c r="B132" s="41"/>
      <c r="C132" s="42"/>
      <c r="D132" s="224" t="s">
        <v>153</v>
      </c>
      <c r="E132" s="42"/>
      <c r="F132" s="225" t="s">
        <v>1406</v>
      </c>
      <c r="G132" s="42"/>
      <c r="H132" s="42"/>
      <c r="I132" s="221"/>
      <c r="J132" s="42"/>
      <c r="K132" s="42"/>
      <c r="L132" s="46"/>
      <c r="M132" s="222"/>
      <c r="N132" s="223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153</v>
      </c>
      <c r="AU132" s="19" t="s">
        <v>149</v>
      </c>
    </row>
    <row r="133" s="2" customFormat="1" ht="16.5" customHeight="1">
      <c r="A133" s="40"/>
      <c r="B133" s="41"/>
      <c r="C133" s="248" t="s">
        <v>8</v>
      </c>
      <c r="D133" s="248" t="s">
        <v>215</v>
      </c>
      <c r="E133" s="249" t="s">
        <v>1407</v>
      </c>
      <c r="F133" s="250" t="s">
        <v>1408</v>
      </c>
      <c r="G133" s="251" t="s">
        <v>362</v>
      </c>
      <c r="H133" s="252">
        <v>57</v>
      </c>
      <c r="I133" s="253"/>
      <c r="J133" s="254">
        <f>ROUND(I133*H133,2)</f>
        <v>0</v>
      </c>
      <c r="K133" s="250" t="s">
        <v>147</v>
      </c>
      <c r="L133" s="255"/>
      <c r="M133" s="256" t="s">
        <v>19</v>
      </c>
      <c r="N133" s="257" t="s">
        <v>42</v>
      </c>
      <c r="O133" s="86"/>
      <c r="P133" s="215">
        <f>O133*H133</f>
        <v>0</v>
      </c>
      <c r="Q133" s="215">
        <v>4.0000000000000003E-05</v>
      </c>
      <c r="R133" s="215">
        <f>Q133*H133</f>
        <v>0.0022800000000000003</v>
      </c>
      <c r="S133" s="215">
        <v>0</v>
      </c>
      <c r="T133" s="216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7" t="s">
        <v>354</v>
      </c>
      <c r="AT133" s="217" t="s">
        <v>215</v>
      </c>
      <c r="AU133" s="217" t="s">
        <v>149</v>
      </c>
      <c r="AY133" s="19" t="s">
        <v>140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9" t="s">
        <v>149</v>
      </c>
      <c r="BK133" s="218">
        <f>ROUND(I133*H133,2)</f>
        <v>0</v>
      </c>
      <c r="BL133" s="19" t="s">
        <v>284</v>
      </c>
      <c r="BM133" s="217" t="s">
        <v>1409</v>
      </c>
    </row>
    <row r="134" s="2" customFormat="1">
      <c r="A134" s="40"/>
      <c r="B134" s="41"/>
      <c r="C134" s="42"/>
      <c r="D134" s="219" t="s">
        <v>151</v>
      </c>
      <c r="E134" s="42"/>
      <c r="F134" s="220" t="s">
        <v>1408</v>
      </c>
      <c r="G134" s="42"/>
      <c r="H134" s="42"/>
      <c r="I134" s="221"/>
      <c r="J134" s="42"/>
      <c r="K134" s="42"/>
      <c r="L134" s="46"/>
      <c r="M134" s="222"/>
      <c r="N134" s="223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151</v>
      </c>
      <c r="AU134" s="19" t="s">
        <v>149</v>
      </c>
    </row>
    <row r="135" s="2" customFormat="1" ht="16.5" customHeight="1">
      <c r="A135" s="40"/>
      <c r="B135" s="41"/>
      <c r="C135" s="206" t="s">
        <v>261</v>
      </c>
      <c r="D135" s="206" t="s">
        <v>143</v>
      </c>
      <c r="E135" s="207" t="s">
        <v>1410</v>
      </c>
      <c r="F135" s="208" t="s">
        <v>1411</v>
      </c>
      <c r="G135" s="209" t="s">
        <v>209</v>
      </c>
      <c r="H135" s="210">
        <v>153</v>
      </c>
      <c r="I135" s="211"/>
      <c r="J135" s="212">
        <f>ROUND(I135*H135,2)</f>
        <v>0</v>
      </c>
      <c r="K135" s="208" t="s">
        <v>147</v>
      </c>
      <c r="L135" s="46"/>
      <c r="M135" s="213" t="s">
        <v>19</v>
      </c>
      <c r="N135" s="214" t="s">
        <v>42</v>
      </c>
      <c r="O135" s="86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7" t="s">
        <v>284</v>
      </c>
      <c r="AT135" s="217" t="s">
        <v>143</v>
      </c>
      <c r="AU135" s="217" t="s">
        <v>149</v>
      </c>
      <c r="AY135" s="19" t="s">
        <v>140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9" t="s">
        <v>149</v>
      </c>
      <c r="BK135" s="218">
        <f>ROUND(I135*H135,2)</f>
        <v>0</v>
      </c>
      <c r="BL135" s="19" t="s">
        <v>284</v>
      </c>
      <c r="BM135" s="217" t="s">
        <v>1412</v>
      </c>
    </row>
    <row r="136" s="2" customFormat="1">
      <c r="A136" s="40"/>
      <c r="B136" s="41"/>
      <c r="C136" s="42"/>
      <c r="D136" s="219" t="s">
        <v>151</v>
      </c>
      <c r="E136" s="42"/>
      <c r="F136" s="220" t="s">
        <v>1413</v>
      </c>
      <c r="G136" s="42"/>
      <c r="H136" s="42"/>
      <c r="I136" s="221"/>
      <c r="J136" s="42"/>
      <c r="K136" s="42"/>
      <c r="L136" s="46"/>
      <c r="M136" s="222"/>
      <c r="N136" s="223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151</v>
      </c>
      <c r="AU136" s="19" t="s">
        <v>149</v>
      </c>
    </row>
    <row r="137" s="2" customFormat="1">
      <c r="A137" s="40"/>
      <c r="B137" s="41"/>
      <c r="C137" s="42"/>
      <c r="D137" s="224" t="s">
        <v>153</v>
      </c>
      <c r="E137" s="42"/>
      <c r="F137" s="225" t="s">
        <v>1414</v>
      </c>
      <c r="G137" s="42"/>
      <c r="H137" s="42"/>
      <c r="I137" s="221"/>
      <c r="J137" s="42"/>
      <c r="K137" s="42"/>
      <c r="L137" s="46"/>
      <c r="M137" s="222"/>
      <c r="N137" s="223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153</v>
      </c>
      <c r="AU137" s="19" t="s">
        <v>149</v>
      </c>
    </row>
    <row r="138" s="13" customFormat="1">
      <c r="A138" s="13"/>
      <c r="B138" s="226"/>
      <c r="C138" s="227"/>
      <c r="D138" s="219" t="s">
        <v>155</v>
      </c>
      <c r="E138" s="228" t="s">
        <v>19</v>
      </c>
      <c r="F138" s="229" t="s">
        <v>1415</v>
      </c>
      <c r="G138" s="227"/>
      <c r="H138" s="230">
        <v>153</v>
      </c>
      <c r="I138" s="231"/>
      <c r="J138" s="227"/>
      <c r="K138" s="227"/>
      <c r="L138" s="232"/>
      <c r="M138" s="233"/>
      <c r="N138" s="234"/>
      <c r="O138" s="234"/>
      <c r="P138" s="234"/>
      <c r="Q138" s="234"/>
      <c r="R138" s="234"/>
      <c r="S138" s="234"/>
      <c r="T138" s="23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6" t="s">
        <v>155</v>
      </c>
      <c r="AU138" s="236" t="s">
        <v>149</v>
      </c>
      <c r="AV138" s="13" t="s">
        <v>149</v>
      </c>
      <c r="AW138" s="13" t="s">
        <v>32</v>
      </c>
      <c r="AX138" s="13" t="s">
        <v>78</v>
      </c>
      <c r="AY138" s="236" t="s">
        <v>140</v>
      </c>
    </row>
    <row r="139" s="2" customFormat="1" ht="16.5" customHeight="1">
      <c r="A139" s="40"/>
      <c r="B139" s="41"/>
      <c r="C139" s="248" t="s">
        <v>269</v>
      </c>
      <c r="D139" s="248" t="s">
        <v>215</v>
      </c>
      <c r="E139" s="249" t="s">
        <v>1416</v>
      </c>
      <c r="F139" s="250" t="s">
        <v>1417</v>
      </c>
      <c r="G139" s="251" t="s">
        <v>209</v>
      </c>
      <c r="H139" s="252">
        <v>175.94999999999999</v>
      </c>
      <c r="I139" s="253"/>
      <c r="J139" s="254">
        <f>ROUND(I139*H139,2)</f>
        <v>0</v>
      </c>
      <c r="K139" s="250" t="s">
        <v>147</v>
      </c>
      <c r="L139" s="255"/>
      <c r="M139" s="256" t="s">
        <v>19</v>
      </c>
      <c r="N139" s="257" t="s">
        <v>42</v>
      </c>
      <c r="O139" s="86"/>
      <c r="P139" s="215">
        <f>O139*H139</f>
        <v>0</v>
      </c>
      <c r="Q139" s="215">
        <v>0.00012</v>
      </c>
      <c r="R139" s="215">
        <f>Q139*H139</f>
        <v>0.021114000000000001</v>
      </c>
      <c r="S139" s="215">
        <v>0</v>
      </c>
      <c r="T139" s="216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7" t="s">
        <v>354</v>
      </c>
      <c r="AT139" s="217" t="s">
        <v>215</v>
      </c>
      <c r="AU139" s="217" t="s">
        <v>149</v>
      </c>
      <c r="AY139" s="19" t="s">
        <v>140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9" t="s">
        <v>149</v>
      </c>
      <c r="BK139" s="218">
        <f>ROUND(I139*H139,2)</f>
        <v>0</v>
      </c>
      <c r="BL139" s="19" t="s">
        <v>284</v>
      </c>
      <c r="BM139" s="217" t="s">
        <v>1418</v>
      </c>
    </row>
    <row r="140" s="2" customFormat="1">
      <c r="A140" s="40"/>
      <c r="B140" s="41"/>
      <c r="C140" s="42"/>
      <c r="D140" s="219" t="s">
        <v>151</v>
      </c>
      <c r="E140" s="42"/>
      <c r="F140" s="220" t="s">
        <v>1417</v>
      </c>
      <c r="G140" s="42"/>
      <c r="H140" s="42"/>
      <c r="I140" s="221"/>
      <c r="J140" s="42"/>
      <c r="K140" s="42"/>
      <c r="L140" s="46"/>
      <c r="M140" s="222"/>
      <c r="N140" s="223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151</v>
      </c>
      <c r="AU140" s="19" t="s">
        <v>149</v>
      </c>
    </row>
    <row r="141" s="13" customFormat="1">
      <c r="A141" s="13"/>
      <c r="B141" s="226"/>
      <c r="C141" s="227"/>
      <c r="D141" s="219" t="s">
        <v>155</v>
      </c>
      <c r="E141" s="227"/>
      <c r="F141" s="229" t="s">
        <v>1419</v>
      </c>
      <c r="G141" s="227"/>
      <c r="H141" s="230">
        <v>175.94999999999999</v>
      </c>
      <c r="I141" s="231"/>
      <c r="J141" s="227"/>
      <c r="K141" s="227"/>
      <c r="L141" s="232"/>
      <c r="M141" s="233"/>
      <c r="N141" s="234"/>
      <c r="O141" s="234"/>
      <c r="P141" s="234"/>
      <c r="Q141" s="234"/>
      <c r="R141" s="234"/>
      <c r="S141" s="234"/>
      <c r="T141" s="23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6" t="s">
        <v>155</v>
      </c>
      <c r="AU141" s="236" t="s">
        <v>149</v>
      </c>
      <c r="AV141" s="13" t="s">
        <v>149</v>
      </c>
      <c r="AW141" s="13" t="s">
        <v>4</v>
      </c>
      <c r="AX141" s="13" t="s">
        <v>78</v>
      </c>
      <c r="AY141" s="236" t="s">
        <v>140</v>
      </c>
    </row>
    <row r="142" s="2" customFormat="1" ht="16.5" customHeight="1">
      <c r="A142" s="40"/>
      <c r="B142" s="41"/>
      <c r="C142" s="206" t="s">
        <v>276</v>
      </c>
      <c r="D142" s="206" t="s">
        <v>143</v>
      </c>
      <c r="E142" s="207" t="s">
        <v>1420</v>
      </c>
      <c r="F142" s="208" t="s">
        <v>1421</v>
      </c>
      <c r="G142" s="209" t="s">
        <v>209</v>
      </c>
      <c r="H142" s="210">
        <v>297</v>
      </c>
      <c r="I142" s="211"/>
      <c r="J142" s="212">
        <f>ROUND(I142*H142,2)</f>
        <v>0</v>
      </c>
      <c r="K142" s="208" t="s">
        <v>147</v>
      </c>
      <c r="L142" s="46"/>
      <c r="M142" s="213" t="s">
        <v>19</v>
      </c>
      <c r="N142" s="214" t="s">
        <v>42</v>
      </c>
      <c r="O142" s="86"/>
      <c r="P142" s="215">
        <f>O142*H142</f>
        <v>0</v>
      </c>
      <c r="Q142" s="215">
        <v>0</v>
      </c>
      <c r="R142" s="215">
        <f>Q142*H142</f>
        <v>0</v>
      </c>
      <c r="S142" s="215">
        <v>0</v>
      </c>
      <c r="T142" s="216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7" t="s">
        <v>284</v>
      </c>
      <c r="AT142" s="217" t="s">
        <v>143</v>
      </c>
      <c r="AU142" s="217" t="s">
        <v>149</v>
      </c>
      <c r="AY142" s="19" t="s">
        <v>140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9" t="s">
        <v>149</v>
      </c>
      <c r="BK142" s="218">
        <f>ROUND(I142*H142,2)</f>
        <v>0</v>
      </c>
      <c r="BL142" s="19" t="s">
        <v>284</v>
      </c>
      <c r="BM142" s="217" t="s">
        <v>1422</v>
      </c>
    </row>
    <row r="143" s="2" customFormat="1">
      <c r="A143" s="40"/>
      <c r="B143" s="41"/>
      <c r="C143" s="42"/>
      <c r="D143" s="219" t="s">
        <v>151</v>
      </c>
      <c r="E143" s="42"/>
      <c r="F143" s="220" t="s">
        <v>1423</v>
      </c>
      <c r="G143" s="42"/>
      <c r="H143" s="42"/>
      <c r="I143" s="221"/>
      <c r="J143" s="42"/>
      <c r="K143" s="42"/>
      <c r="L143" s="46"/>
      <c r="M143" s="222"/>
      <c r="N143" s="223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151</v>
      </c>
      <c r="AU143" s="19" t="s">
        <v>149</v>
      </c>
    </row>
    <row r="144" s="2" customFormat="1">
      <c r="A144" s="40"/>
      <c r="B144" s="41"/>
      <c r="C144" s="42"/>
      <c r="D144" s="224" t="s">
        <v>153</v>
      </c>
      <c r="E144" s="42"/>
      <c r="F144" s="225" t="s">
        <v>1424</v>
      </c>
      <c r="G144" s="42"/>
      <c r="H144" s="42"/>
      <c r="I144" s="221"/>
      <c r="J144" s="42"/>
      <c r="K144" s="42"/>
      <c r="L144" s="46"/>
      <c r="M144" s="222"/>
      <c r="N144" s="223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153</v>
      </c>
      <c r="AU144" s="19" t="s">
        <v>149</v>
      </c>
    </row>
    <row r="145" s="13" customFormat="1">
      <c r="A145" s="13"/>
      <c r="B145" s="226"/>
      <c r="C145" s="227"/>
      <c r="D145" s="219" t="s">
        <v>155</v>
      </c>
      <c r="E145" s="228" t="s">
        <v>19</v>
      </c>
      <c r="F145" s="229" t="s">
        <v>1425</v>
      </c>
      <c r="G145" s="227"/>
      <c r="H145" s="230">
        <v>297</v>
      </c>
      <c r="I145" s="231"/>
      <c r="J145" s="227"/>
      <c r="K145" s="227"/>
      <c r="L145" s="232"/>
      <c r="M145" s="233"/>
      <c r="N145" s="234"/>
      <c r="O145" s="234"/>
      <c r="P145" s="234"/>
      <c r="Q145" s="234"/>
      <c r="R145" s="234"/>
      <c r="S145" s="234"/>
      <c r="T145" s="23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6" t="s">
        <v>155</v>
      </c>
      <c r="AU145" s="236" t="s">
        <v>149</v>
      </c>
      <c r="AV145" s="13" t="s">
        <v>149</v>
      </c>
      <c r="AW145" s="13" t="s">
        <v>32</v>
      </c>
      <c r="AX145" s="13" t="s">
        <v>78</v>
      </c>
      <c r="AY145" s="236" t="s">
        <v>140</v>
      </c>
    </row>
    <row r="146" s="2" customFormat="1" ht="16.5" customHeight="1">
      <c r="A146" s="40"/>
      <c r="B146" s="41"/>
      <c r="C146" s="248" t="s">
        <v>284</v>
      </c>
      <c r="D146" s="248" t="s">
        <v>215</v>
      </c>
      <c r="E146" s="249" t="s">
        <v>1426</v>
      </c>
      <c r="F146" s="250" t="s">
        <v>1427</v>
      </c>
      <c r="G146" s="251" t="s">
        <v>209</v>
      </c>
      <c r="H146" s="252">
        <v>341.55000000000001</v>
      </c>
      <c r="I146" s="253"/>
      <c r="J146" s="254">
        <f>ROUND(I146*H146,2)</f>
        <v>0</v>
      </c>
      <c r="K146" s="250" t="s">
        <v>147</v>
      </c>
      <c r="L146" s="255"/>
      <c r="M146" s="256" t="s">
        <v>19</v>
      </c>
      <c r="N146" s="257" t="s">
        <v>42</v>
      </c>
      <c r="O146" s="86"/>
      <c r="P146" s="215">
        <f>O146*H146</f>
        <v>0</v>
      </c>
      <c r="Q146" s="215">
        <v>0.00017000000000000001</v>
      </c>
      <c r="R146" s="215">
        <f>Q146*H146</f>
        <v>0.058063500000000004</v>
      </c>
      <c r="S146" s="215">
        <v>0</v>
      </c>
      <c r="T146" s="216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7" t="s">
        <v>354</v>
      </c>
      <c r="AT146" s="217" t="s">
        <v>215</v>
      </c>
      <c r="AU146" s="217" t="s">
        <v>149</v>
      </c>
      <c r="AY146" s="19" t="s">
        <v>140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9" t="s">
        <v>149</v>
      </c>
      <c r="BK146" s="218">
        <f>ROUND(I146*H146,2)</f>
        <v>0</v>
      </c>
      <c r="BL146" s="19" t="s">
        <v>284</v>
      </c>
      <c r="BM146" s="217" t="s">
        <v>1428</v>
      </c>
    </row>
    <row r="147" s="2" customFormat="1">
      <c r="A147" s="40"/>
      <c r="B147" s="41"/>
      <c r="C147" s="42"/>
      <c r="D147" s="219" t="s">
        <v>151</v>
      </c>
      <c r="E147" s="42"/>
      <c r="F147" s="220" t="s">
        <v>1427</v>
      </c>
      <c r="G147" s="42"/>
      <c r="H147" s="42"/>
      <c r="I147" s="221"/>
      <c r="J147" s="42"/>
      <c r="K147" s="42"/>
      <c r="L147" s="46"/>
      <c r="M147" s="222"/>
      <c r="N147" s="223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151</v>
      </c>
      <c r="AU147" s="19" t="s">
        <v>149</v>
      </c>
    </row>
    <row r="148" s="13" customFormat="1">
      <c r="A148" s="13"/>
      <c r="B148" s="226"/>
      <c r="C148" s="227"/>
      <c r="D148" s="219" t="s">
        <v>155</v>
      </c>
      <c r="E148" s="227"/>
      <c r="F148" s="229" t="s">
        <v>1429</v>
      </c>
      <c r="G148" s="227"/>
      <c r="H148" s="230">
        <v>341.55000000000001</v>
      </c>
      <c r="I148" s="231"/>
      <c r="J148" s="227"/>
      <c r="K148" s="227"/>
      <c r="L148" s="232"/>
      <c r="M148" s="233"/>
      <c r="N148" s="234"/>
      <c r="O148" s="234"/>
      <c r="P148" s="234"/>
      <c r="Q148" s="234"/>
      <c r="R148" s="234"/>
      <c r="S148" s="234"/>
      <c r="T148" s="23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6" t="s">
        <v>155</v>
      </c>
      <c r="AU148" s="236" t="s">
        <v>149</v>
      </c>
      <c r="AV148" s="13" t="s">
        <v>149</v>
      </c>
      <c r="AW148" s="13" t="s">
        <v>4</v>
      </c>
      <c r="AX148" s="13" t="s">
        <v>78</v>
      </c>
      <c r="AY148" s="236" t="s">
        <v>140</v>
      </c>
    </row>
    <row r="149" s="2" customFormat="1" ht="16.5" customHeight="1">
      <c r="A149" s="40"/>
      <c r="B149" s="41"/>
      <c r="C149" s="206" t="s">
        <v>291</v>
      </c>
      <c r="D149" s="206" t="s">
        <v>143</v>
      </c>
      <c r="E149" s="207" t="s">
        <v>1430</v>
      </c>
      <c r="F149" s="208" t="s">
        <v>1431</v>
      </c>
      <c r="G149" s="209" t="s">
        <v>209</v>
      </c>
      <c r="H149" s="210">
        <v>27</v>
      </c>
      <c r="I149" s="211"/>
      <c r="J149" s="212">
        <f>ROUND(I149*H149,2)</f>
        <v>0</v>
      </c>
      <c r="K149" s="208" t="s">
        <v>147</v>
      </c>
      <c r="L149" s="46"/>
      <c r="M149" s="213" t="s">
        <v>19</v>
      </c>
      <c r="N149" s="214" t="s">
        <v>42</v>
      </c>
      <c r="O149" s="86"/>
      <c r="P149" s="215">
        <f>O149*H149</f>
        <v>0</v>
      </c>
      <c r="Q149" s="215">
        <v>0</v>
      </c>
      <c r="R149" s="215">
        <f>Q149*H149</f>
        <v>0</v>
      </c>
      <c r="S149" s="215">
        <v>0</v>
      </c>
      <c r="T149" s="216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7" t="s">
        <v>284</v>
      </c>
      <c r="AT149" s="217" t="s">
        <v>143</v>
      </c>
      <c r="AU149" s="217" t="s">
        <v>149</v>
      </c>
      <c r="AY149" s="19" t="s">
        <v>140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9" t="s">
        <v>149</v>
      </c>
      <c r="BK149" s="218">
        <f>ROUND(I149*H149,2)</f>
        <v>0</v>
      </c>
      <c r="BL149" s="19" t="s">
        <v>284</v>
      </c>
      <c r="BM149" s="217" t="s">
        <v>1432</v>
      </c>
    </row>
    <row r="150" s="2" customFormat="1">
      <c r="A150" s="40"/>
      <c r="B150" s="41"/>
      <c r="C150" s="42"/>
      <c r="D150" s="219" t="s">
        <v>151</v>
      </c>
      <c r="E150" s="42"/>
      <c r="F150" s="220" t="s">
        <v>1433</v>
      </c>
      <c r="G150" s="42"/>
      <c r="H150" s="42"/>
      <c r="I150" s="221"/>
      <c r="J150" s="42"/>
      <c r="K150" s="42"/>
      <c r="L150" s="46"/>
      <c r="M150" s="222"/>
      <c r="N150" s="223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151</v>
      </c>
      <c r="AU150" s="19" t="s">
        <v>149</v>
      </c>
    </row>
    <row r="151" s="2" customFormat="1">
      <c r="A151" s="40"/>
      <c r="B151" s="41"/>
      <c r="C151" s="42"/>
      <c r="D151" s="224" t="s">
        <v>153</v>
      </c>
      <c r="E151" s="42"/>
      <c r="F151" s="225" t="s">
        <v>1434</v>
      </c>
      <c r="G151" s="42"/>
      <c r="H151" s="42"/>
      <c r="I151" s="221"/>
      <c r="J151" s="42"/>
      <c r="K151" s="42"/>
      <c r="L151" s="46"/>
      <c r="M151" s="222"/>
      <c r="N151" s="223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153</v>
      </c>
      <c r="AU151" s="19" t="s">
        <v>149</v>
      </c>
    </row>
    <row r="152" s="2" customFormat="1" ht="16.5" customHeight="1">
      <c r="A152" s="40"/>
      <c r="B152" s="41"/>
      <c r="C152" s="248" t="s">
        <v>297</v>
      </c>
      <c r="D152" s="248" t="s">
        <v>215</v>
      </c>
      <c r="E152" s="249" t="s">
        <v>1435</v>
      </c>
      <c r="F152" s="250" t="s">
        <v>1436</v>
      </c>
      <c r="G152" s="251" t="s">
        <v>209</v>
      </c>
      <c r="H152" s="252">
        <v>31.050000000000001</v>
      </c>
      <c r="I152" s="253"/>
      <c r="J152" s="254">
        <f>ROUND(I152*H152,2)</f>
        <v>0</v>
      </c>
      <c r="K152" s="250" t="s">
        <v>147</v>
      </c>
      <c r="L152" s="255"/>
      <c r="M152" s="256" t="s">
        <v>19</v>
      </c>
      <c r="N152" s="257" t="s">
        <v>42</v>
      </c>
      <c r="O152" s="86"/>
      <c r="P152" s="215">
        <f>O152*H152</f>
        <v>0</v>
      </c>
      <c r="Q152" s="215">
        <v>0.00064000000000000005</v>
      </c>
      <c r="R152" s="215">
        <f>Q152*H152</f>
        <v>0.019872000000000001</v>
      </c>
      <c r="S152" s="215">
        <v>0</v>
      </c>
      <c r="T152" s="216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7" t="s">
        <v>354</v>
      </c>
      <c r="AT152" s="217" t="s">
        <v>215</v>
      </c>
      <c r="AU152" s="217" t="s">
        <v>149</v>
      </c>
      <c r="AY152" s="19" t="s">
        <v>140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9" t="s">
        <v>149</v>
      </c>
      <c r="BK152" s="218">
        <f>ROUND(I152*H152,2)</f>
        <v>0</v>
      </c>
      <c r="BL152" s="19" t="s">
        <v>284</v>
      </c>
      <c r="BM152" s="217" t="s">
        <v>1437</v>
      </c>
    </row>
    <row r="153" s="2" customFormat="1">
      <c r="A153" s="40"/>
      <c r="B153" s="41"/>
      <c r="C153" s="42"/>
      <c r="D153" s="219" t="s">
        <v>151</v>
      </c>
      <c r="E153" s="42"/>
      <c r="F153" s="220" t="s">
        <v>1436</v>
      </c>
      <c r="G153" s="42"/>
      <c r="H153" s="42"/>
      <c r="I153" s="221"/>
      <c r="J153" s="42"/>
      <c r="K153" s="42"/>
      <c r="L153" s="46"/>
      <c r="M153" s="222"/>
      <c r="N153" s="223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151</v>
      </c>
      <c r="AU153" s="19" t="s">
        <v>149</v>
      </c>
    </row>
    <row r="154" s="13" customFormat="1">
      <c r="A154" s="13"/>
      <c r="B154" s="226"/>
      <c r="C154" s="227"/>
      <c r="D154" s="219" t="s">
        <v>155</v>
      </c>
      <c r="E154" s="227"/>
      <c r="F154" s="229" t="s">
        <v>1438</v>
      </c>
      <c r="G154" s="227"/>
      <c r="H154" s="230">
        <v>31.050000000000001</v>
      </c>
      <c r="I154" s="231"/>
      <c r="J154" s="227"/>
      <c r="K154" s="227"/>
      <c r="L154" s="232"/>
      <c r="M154" s="233"/>
      <c r="N154" s="234"/>
      <c r="O154" s="234"/>
      <c r="P154" s="234"/>
      <c r="Q154" s="234"/>
      <c r="R154" s="234"/>
      <c r="S154" s="234"/>
      <c r="T154" s="23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6" t="s">
        <v>155</v>
      </c>
      <c r="AU154" s="236" t="s">
        <v>149</v>
      </c>
      <c r="AV154" s="13" t="s">
        <v>149</v>
      </c>
      <c r="AW154" s="13" t="s">
        <v>4</v>
      </c>
      <c r="AX154" s="13" t="s">
        <v>78</v>
      </c>
      <c r="AY154" s="236" t="s">
        <v>140</v>
      </c>
    </row>
    <row r="155" s="2" customFormat="1" ht="16.5" customHeight="1">
      <c r="A155" s="40"/>
      <c r="B155" s="41"/>
      <c r="C155" s="206" t="s">
        <v>305</v>
      </c>
      <c r="D155" s="206" t="s">
        <v>143</v>
      </c>
      <c r="E155" s="207" t="s">
        <v>1439</v>
      </c>
      <c r="F155" s="208" t="s">
        <v>1440</v>
      </c>
      <c r="G155" s="209" t="s">
        <v>209</v>
      </c>
      <c r="H155" s="210">
        <v>17</v>
      </c>
      <c r="I155" s="211"/>
      <c r="J155" s="212">
        <f>ROUND(I155*H155,2)</f>
        <v>0</v>
      </c>
      <c r="K155" s="208" t="s">
        <v>147</v>
      </c>
      <c r="L155" s="46"/>
      <c r="M155" s="213" t="s">
        <v>19</v>
      </c>
      <c r="N155" s="214" t="s">
        <v>42</v>
      </c>
      <c r="O155" s="86"/>
      <c r="P155" s="215">
        <f>O155*H155</f>
        <v>0</v>
      </c>
      <c r="Q155" s="215">
        <v>0</v>
      </c>
      <c r="R155" s="215">
        <f>Q155*H155</f>
        <v>0</v>
      </c>
      <c r="S155" s="215">
        <v>0</v>
      </c>
      <c r="T155" s="216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7" t="s">
        <v>284</v>
      </c>
      <c r="AT155" s="217" t="s">
        <v>143</v>
      </c>
      <c r="AU155" s="217" t="s">
        <v>149</v>
      </c>
      <c r="AY155" s="19" t="s">
        <v>140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9" t="s">
        <v>149</v>
      </c>
      <c r="BK155" s="218">
        <f>ROUND(I155*H155,2)</f>
        <v>0</v>
      </c>
      <c r="BL155" s="19" t="s">
        <v>284</v>
      </c>
      <c r="BM155" s="217" t="s">
        <v>1441</v>
      </c>
    </row>
    <row r="156" s="2" customFormat="1">
      <c r="A156" s="40"/>
      <c r="B156" s="41"/>
      <c r="C156" s="42"/>
      <c r="D156" s="219" t="s">
        <v>151</v>
      </c>
      <c r="E156" s="42"/>
      <c r="F156" s="220" t="s">
        <v>1442</v>
      </c>
      <c r="G156" s="42"/>
      <c r="H156" s="42"/>
      <c r="I156" s="221"/>
      <c r="J156" s="42"/>
      <c r="K156" s="42"/>
      <c r="L156" s="46"/>
      <c r="M156" s="222"/>
      <c r="N156" s="223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151</v>
      </c>
      <c r="AU156" s="19" t="s">
        <v>149</v>
      </c>
    </row>
    <row r="157" s="2" customFormat="1">
      <c r="A157" s="40"/>
      <c r="B157" s="41"/>
      <c r="C157" s="42"/>
      <c r="D157" s="224" t="s">
        <v>153</v>
      </c>
      <c r="E157" s="42"/>
      <c r="F157" s="225" t="s">
        <v>1443</v>
      </c>
      <c r="G157" s="42"/>
      <c r="H157" s="42"/>
      <c r="I157" s="221"/>
      <c r="J157" s="42"/>
      <c r="K157" s="42"/>
      <c r="L157" s="46"/>
      <c r="M157" s="222"/>
      <c r="N157" s="223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153</v>
      </c>
      <c r="AU157" s="19" t="s">
        <v>149</v>
      </c>
    </row>
    <row r="158" s="2" customFormat="1" ht="16.5" customHeight="1">
      <c r="A158" s="40"/>
      <c r="B158" s="41"/>
      <c r="C158" s="248" t="s">
        <v>312</v>
      </c>
      <c r="D158" s="248" t="s">
        <v>215</v>
      </c>
      <c r="E158" s="249" t="s">
        <v>1444</v>
      </c>
      <c r="F158" s="250" t="s">
        <v>1445</v>
      </c>
      <c r="G158" s="251" t="s">
        <v>209</v>
      </c>
      <c r="H158" s="252">
        <v>19.550000000000001</v>
      </c>
      <c r="I158" s="253"/>
      <c r="J158" s="254">
        <f>ROUND(I158*H158,2)</f>
        <v>0</v>
      </c>
      <c r="K158" s="250" t="s">
        <v>147</v>
      </c>
      <c r="L158" s="255"/>
      <c r="M158" s="256" t="s">
        <v>19</v>
      </c>
      <c r="N158" s="257" t="s">
        <v>42</v>
      </c>
      <c r="O158" s="86"/>
      <c r="P158" s="215">
        <f>O158*H158</f>
        <v>0</v>
      </c>
      <c r="Q158" s="215">
        <v>0.00016000000000000001</v>
      </c>
      <c r="R158" s="215">
        <f>Q158*H158</f>
        <v>0.0031280000000000006</v>
      </c>
      <c r="S158" s="215">
        <v>0</v>
      </c>
      <c r="T158" s="216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7" t="s">
        <v>354</v>
      </c>
      <c r="AT158" s="217" t="s">
        <v>215</v>
      </c>
      <c r="AU158" s="217" t="s">
        <v>149</v>
      </c>
      <c r="AY158" s="19" t="s">
        <v>140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9" t="s">
        <v>149</v>
      </c>
      <c r="BK158" s="218">
        <f>ROUND(I158*H158,2)</f>
        <v>0</v>
      </c>
      <c r="BL158" s="19" t="s">
        <v>284</v>
      </c>
      <c r="BM158" s="217" t="s">
        <v>1446</v>
      </c>
    </row>
    <row r="159" s="2" customFormat="1">
      <c r="A159" s="40"/>
      <c r="B159" s="41"/>
      <c r="C159" s="42"/>
      <c r="D159" s="219" t="s">
        <v>151</v>
      </c>
      <c r="E159" s="42"/>
      <c r="F159" s="220" t="s">
        <v>1445</v>
      </c>
      <c r="G159" s="42"/>
      <c r="H159" s="42"/>
      <c r="I159" s="221"/>
      <c r="J159" s="42"/>
      <c r="K159" s="42"/>
      <c r="L159" s="46"/>
      <c r="M159" s="222"/>
      <c r="N159" s="223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151</v>
      </c>
      <c r="AU159" s="19" t="s">
        <v>149</v>
      </c>
    </row>
    <row r="160" s="13" customFormat="1">
      <c r="A160" s="13"/>
      <c r="B160" s="226"/>
      <c r="C160" s="227"/>
      <c r="D160" s="219" t="s">
        <v>155</v>
      </c>
      <c r="E160" s="227"/>
      <c r="F160" s="229" t="s">
        <v>1447</v>
      </c>
      <c r="G160" s="227"/>
      <c r="H160" s="230">
        <v>19.550000000000001</v>
      </c>
      <c r="I160" s="231"/>
      <c r="J160" s="227"/>
      <c r="K160" s="227"/>
      <c r="L160" s="232"/>
      <c r="M160" s="233"/>
      <c r="N160" s="234"/>
      <c r="O160" s="234"/>
      <c r="P160" s="234"/>
      <c r="Q160" s="234"/>
      <c r="R160" s="234"/>
      <c r="S160" s="234"/>
      <c r="T160" s="23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6" t="s">
        <v>155</v>
      </c>
      <c r="AU160" s="236" t="s">
        <v>149</v>
      </c>
      <c r="AV160" s="13" t="s">
        <v>149</v>
      </c>
      <c r="AW160" s="13" t="s">
        <v>4</v>
      </c>
      <c r="AX160" s="13" t="s">
        <v>78</v>
      </c>
      <c r="AY160" s="236" t="s">
        <v>140</v>
      </c>
    </row>
    <row r="161" s="2" customFormat="1" ht="16.5" customHeight="1">
      <c r="A161" s="40"/>
      <c r="B161" s="41"/>
      <c r="C161" s="206" t="s">
        <v>7</v>
      </c>
      <c r="D161" s="206" t="s">
        <v>143</v>
      </c>
      <c r="E161" s="207" t="s">
        <v>657</v>
      </c>
      <c r="F161" s="208" t="s">
        <v>658</v>
      </c>
      <c r="G161" s="209" t="s">
        <v>362</v>
      </c>
      <c r="H161" s="210">
        <v>54</v>
      </c>
      <c r="I161" s="211"/>
      <c r="J161" s="212">
        <f>ROUND(I161*H161,2)</f>
        <v>0</v>
      </c>
      <c r="K161" s="208" t="s">
        <v>147</v>
      </c>
      <c r="L161" s="46"/>
      <c r="M161" s="213" t="s">
        <v>19</v>
      </c>
      <c r="N161" s="214" t="s">
        <v>42</v>
      </c>
      <c r="O161" s="86"/>
      <c r="P161" s="215">
        <f>O161*H161</f>
        <v>0</v>
      </c>
      <c r="Q161" s="215">
        <v>0</v>
      </c>
      <c r="R161" s="215">
        <f>Q161*H161</f>
        <v>0</v>
      </c>
      <c r="S161" s="215">
        <v>0</v>
      </c>
      <c r="T161" s="216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7" t="s">
        <v>284</v>
      </c>
      <c r="AT161" s="217" t="s">
        <v>143</v>
      </c>
      <c r="AU161" s="217" t="s">
        <v>149</v>
      </c>
      <c r="AY161" s="19" t="s">
        <v>140</v>
      </c>
      <c r="BE161" s="218">
        <f>IF(N161="základní",J161,0)</f>
        <v>0</v>
      </c>
      <c r="BF161" s="218">
        <f>IF(N161="snížená",J161,0)</f>
        <v>0</v>
      </c>
      <c r="BG161" s="218">
        <f>IF(N161="zákl. přenesená",J161,0)</f>
        <v>0</v>
      </c>
      <c r="BH161" s="218">
        <f>IF(N161="sníž. přenesená",J161,0)</f>
        <v>0</v>
      </c>
      <c r="BI161" s="218">
        <f>IF(N161="nulová",J161,0)</f>
        <v>0</v>
      </c>
      <c r="BJ161" s="19" t="s">
        <v>149</v>
      </c>
      <c r="BK161" s="218">
        <f>ROUND(I161*H161,2)</f>
        <v>0</v>
      </c>
      <c r="BL161" s="19" t="s">
        <v>284</v>
      </c>
      <c r="BM161" s="217" t="s">
        <v>1448</v>
      </c>
    </row>
    <row r="162" s="2" customFormat="1">
      <c r="A162" s="40"/>
      <c r="B162" s="41"/>
      <c r="C162" s="42"/>
      <c r="D162" s="219" t="s">
        <v>151</v>
      </c>
      <c r="E162" s="42"/>
      <c r="F162" s="220" t="s">
        <v>660</v>
      </c>
      <c r="G162" s="42"/>
      <c r="H162" s="42"/>
      <c r="I162" s="221"/>
      <c r="J162" s="42"/>
      <c r="K162" s="42"/>
      <c r="L162" s="46"/>
      <c r="M162" s="222"/>
      <c r="N162" s="223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151</v>
      </c>
      <c r="AU162" s="19" t="s">
        <v>149</v>
      </c>
    </row>
    <row r="163" s="2" customFormat="1">
      <c r="A163" s="40"/>
      <c r="B163" s="41"/>
      <c r="C163" s="42"/>
      <c r="D163" s="224" t="s">
        <v>153</v>
      </c>
      <c r="E163" s="42"/>
      <c r="F163" s="225" t="s">
        <v>661</v>
      </c>
      <c r="G163" s="42"/>
      <c r="H163" s="42"/>
      <c r="I163" s="221"/>
      <c r="J163" s="42"/>
      <c r="K163" s="42"/>
      <c r="L163" s="46"/>
      <c r="M163" s="222"/>
      <c r="N163" s="223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153</v>
      </c>
      <c r="AU163" s="19" t="s">
        <v>149</v>
      </c>
    </row>
    <row r="164" s="13" customFormat="1">
      <c r="A164" s="13"/>
      <c r="B164" s="226"/>
      <c r="C164" s="227"/>
      <c r="D164" s="219" t="s">
        <v>155</v>
      </c>
      <c r="E164" s="228" t="s">
        <v>19</v>
      </c>
      <c r="F164" s="229" t="s">
        <v>1449</v>
      </c>
      <c r="G164" s="227"/>
      <c r="H164" s="230">
        <v>54</v>
      </c>
      <c r="I164" s="231"/>
      <c r="J164" s="227"/>
      <c r="K164" s="227"/>
      <c r="L164" s="232"/>
      <c r="M164" s="233"/>
      <c r="N164" s="234"/>
      <c r="O164" s="234"/>
      <c r="P164" s="234"/>
      <c r="Q164" s="234"/>
      <c r="R164" s="234"/>
      <c r="S164" s="234"/>
      <c r="T164" s="23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6" t="s">
        <v>155</v>
      </c>
      <c r="AU164" s="236" t="s">
        <v>149</v>
      </c>
      <c r="AV164" s="13" t="s">
        <v>149</v>
      </c>
      <c r="AW164" s="13" t="s">
        <v>32</v>
      </c>
      <c r="AX164" s="13" t="s">
        <v>78</v>
      </c>
      <c r="AY164" s="236" t="s">
        <v>140</v>
      </c>
    </row>
    <row r="165" s="2" customFormat="1" ht="16.5" customHeight="1">
      <c r="A165" s="40"/>
      <c r="B165" s="41"/>
      <c r="C165" s="206" t="s">
        <v>324</v>
      </c>
      <c r="D165" s="206" t="s">
        <v>143</v>
      </c>
      <c r="E165" s="207" t="s">
        <v>1450</v>
      </c>
      <c r="F165" s="208" t="s">
        <v>1451</v>
      </c>
      <c r="G165" s="209" t="s">
        <v>362</v>
      </c>
      <c r="H165" s="210">
        <v>4</v>
      </c>
      <c r="I165" s="211"/>
      <c r="J165" s="212">
        <f>ROUND(I165*H165,2)</f>
        <v>0</v>
      </c>
      <c r="K165" s="208" t="s">
        <v>147</v>
      </c>
      <c r="L165" s="46"/>
      <c r="M165" s="213" t="s">
        <v>19</v>
      </c>
      <c r="N165" s="214" t="s">
        <v>42</v>
      </c>
      <c r="O165" s="86"/>
      <c r="P165" s="215">
        <f>O165*H165</f>
        <v>0</v>
      </c>
      <c r="Q165" s="215">
        <v>0</v>
      </c>
      <c r="R165" s="215">
        <f>Q165*H165</f>
        <v>0</v>
      </c>
      <c r="S165" s="215">
        <v>0</v>
      </c>
      <c r="T165" s="216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7" t="s">
        <v>284</v>
      </c>
      <c r="AT165" s="217" t="s">
        <v>143</v>
      </c>
      <c r="AU165" s="217" t="s">
        <v>149</v>
      </c>
      <c r="AY165" s="19" t="s">
        <v>140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9" t="s">
        <v>149</v>
      </c>
      <c r="BK165" s="218">
        <f>ROUND(I165*H165,2)</f>
        <v>0</v>
      </c>
      <c r="BL165" s="19" t="s">
        <v>284</v>
      </c>
      <c r="BM165" s="217" t="s">
        <v>1452</v>
      </c>
    </row>
    <row r="166" s="2" customFormat="1">
      <c r="A166" s="40"/>
      <c r="B166" s="41"/>
      <c r="C166" s="42"/>
      <c r="D166" s="219" t="s">
        <v>151</v>
      </c>
      <c r="E166" s="42"/>
      <c r="F166" s="220" t="s">
        <v>1453</v>
      </c>
      <c r="G166" s="42"/>
      <c r="H166" s="42"/>
      <c r="I166" s="221"/>
      <c r="J166" s="42"/>
      <c r="K166" s="42"/>
      <c r="L166" s="46"/>
      <c r="M166" s="222"/>
      <c r="N166" s="223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151</v>
      </c>
      <c r="AU166" s="19" t="s">
        <v>149</v>
      </c>
    </row>
    <row r="167" s="2" customFormat="1">
      <c r="A167" s="40"/>
      <c r="B167" s="41"/>
      <c r="C167" s="42"/>
      <c r="D167" s="224" t="s">
        <v>153</v>
      </c>
      <c r="E167" s="42"/>
      <c r="F167" s="225" t="s">
        <v>1454</v>
      </c>
      <c r="G167" s="42"/>
      <c r="H167" s="42"/>
      <c r="I167" s="221"/>
      <c r="J167" s="42"/>
      <c r="K167" s="42"/>
      <c r="L167" s="46"/>
      <c r="M167" s="222"/>
      <c r="N167" s="223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153</v>
      </c>
      <c r="AU167" s="19" t="s">
        <v>149</v>
      </c>
    </row>
    <row r="168" s="2" customFormat="1" ht="16.5" customHeight="1">
      <c r="A168" s="40"/>
      <c r="B168" s="41"/>
      <c r="C168" s="206" t="s">
        <v>332</v>
      </c>
      <c r="D168" s="206" t="s">
        <v>143</v>
      </c>
      <c r="E168" s="207" t="s">
        <v>1455</v>
      </c>
      <c r="F168" s="208" t="s">
        <v>1456</v>
      </c>
      <c r="G168" s="209" t="s">
        <v>362</v>
      </c>
      <c r="H168" s="210">
        <v>171</v>
      </c>
      <c r="I168" s="211"/>
      <c r="J168" s="212">
        <f>ROUND(I168*H168,2)</f>
        <v>0</v>
      </c>
      <c r="K168" s="208" t="s">
        <v>147</v>
      </c>
      <c r="L168" s="46"/>
      <c r="M168" s="213" t="s">
        <v>19</v>
      </c>
      <c r="N168" s="214" t="s">
        <v>42</v>
      </c>
      <c r="O168" s="86"/>
      <c r="P168" s="215">
        <f>O168*H168</f>
        <v>0</v>
      </c>
      <c r="Q168" s="215">
        <v>0</v>
      </c>
      <c r="R168" s="215">
        <f>Q168*H168</f>
        <v>0</v>
      </c>
      <c r="S168" s="215">
        <v>0</v>
      </c>
      <c r="T168" s="216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17" t="s">
        <v>284</v>
      </c>
      <c r="AT168" s="217" t="s">
        <v>143</v>
      </c>
      <c r="AU168" s="217" t="s">
        <v>149</v>
      </c>
      <c r="AY168" s="19" t="s">
        <v>140</v>
      </c>
      <c r="BE168" s="218">
        <f>IF(N168="základní",J168,0)</f>
        <v>0</v>
      </c>
      <c r="BF168" s="218">
        <f>IF(N168="snížená",J168,0)</f>
        <v>0</v>
      </c>
      <c r="BG168" s="218">
        <f>IF(N168="zákl. přenesená",J168,0)</f>
        <v>0</v>
      </c>
      <c r="BH168" s="218">
        <f>IF(N168="sníž. přenesená",J168,0)</f>
        <v>0</v>
      </c>
      <c r="BI168" s="218">
        <f>IF(N168="nulová",J168,0)</f>
        <v>0</v>
      </c>
      <c r="BJ168" s="19" t="s">
        <v>149</v>
      </c>
      <c r="BK168" s="218">
        <f>ROUND(I168*H168,2)</f>
        <v>0</v>
      </c>
      <c r="BL168" s="19" t="s">
        <v>284</v>
      </c>
      <c r="BM168" s="217" t="s">
        <v>1457</v>
      </c>
    </row>
    <row r="169" s="2" customFormat="1">
      <c r="A169" s="40"/>
      <c r="B169" s="41"/>
      <c r="C169" s="42"/>
      <c r="D169" s="219" t="s">
        <v>151</v>
      </c>
      <c r="E169" s="42"/>
      <c r="F169" s="220" t="s">
        <v>1458</v>
      </c>
      <c r="G169" s="42"/>
      <c r="H169" s="42"/>
      <c r="I169" s="221"/>
      <c r="J169" s="42"/>
      <c r="K169" s="42"/>
      <c r="L169" s="46"/>
      <c r="M169" s="222"/>
      <c r="N169" s="223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151</v>
      </c>
      <c r="AU169" s="19" t="s">
        <v>149</v>
      </c>
    </row>
    <row r="170" s="2" customFormat="1">
      <c r="A170" s="40"/>
      <c r="B170" s="41"/>
      <c r="C170" s="42"/>
      <c r="D170" s="224" t="s">
        <v>153</v>
      </c>
      <c r="E170" s="42"/>
      <c r="F170" s="225" t="s">
        <v>1459</v>
      </c>
      <c r="G170" s="42"/>
      <c r="H170" s="42"/>
      <c r="I170" s="221"/>
      <c r="J170" s="42"/>
      <c r="K170" s="42"/>
      <c r="L170" s="46"/>
      <c r="M170" s="222"/>
      <c r="N170" s="223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153</v>
      </c>
      <c r="AU170" s="19" t="s">
        <v>149</v>
      </c>
    </row>
    <row r="171" s="13" customFormat="1">
      <c r="A171" s="13"/>
      <c r="B171" s="226"/>
      <c r="C171" s="227"/>
      <c r="D171" s="219" t="s">
        <v>155</v>
      </c>
      <c r="E171" s="228" t="s">
        <v>19</v>
      </c>
      <c r="F171" s="229" t="s">
        <v>1460</v>
      </c>
      <c r="G171" s="227"/>
      <c r="H171" s="230">
        <v>171</v>
      </c>
      <c r="I171" s="231"/>
      <c r="J171" s="227"/>
      <c r="K171" s="227"/>
      <c r="L171" s="232"/>
      <c r="M171" s="233"/>
      <c r="N171" s="234"/>
      <c r="O171" s="234"/>
      <c r="P171" s="234"/>
      <c r="Q171" s="234"/>
      <c r="R171" s="234"/>
      <c r="S171" s="234"/>
      <c r="T171" s="23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6" t="s">
        <v>155</v>
      </c>
      <c r="AU171" s="236" t="s">
        <v>149</v>
      </c>
      <c r="AV171" s="13" t="s">
        <v>149</v>
      </c>
      <c r="AW171" s="13" t="s">
        <v>32</v>
      </c>
      <c r="AX171" s="13" t="s">
        <v>78</v>
      </c>
      <c r="AY171" s="236" t="s">
        <v>140</v>
      </c>
    </row>
    <row r="172" s="2" customFormat="1" ht="16.5" customHeight="1">
      <c r="A172" s="40"/>
      <c r="B172" s="41"/>
      <c r="C172" s="206" t="s">
        <v>342</v>
      </c>
      <c r="D172" s="206" t="s">
        <v>143</v>
      </c>
      <c r="E172" s="207" t="s">
        <v>1461</v>
      </c>
      <c r="F172" s="208" t="s">
        <v>1462</v>
      </c>
      <c r="G172" s="209" t="s">
        <v>362</v>
      </c>
      <c r="H172" s="210">
        <v>2</v>
      </c>
      <c r="I172" s="211"/>
      <c r="J172" s="212">
        <f>ROUND(I172*H172,2)</f>
        <v>0</v>
      </c>
      <c r="K172" s="208" t="s">
        <v>147</v>
      </c>
      <c r="L172" s="46"/>
      <c r="M172" s="213" t="s">
        <v>19</v>
      </c>
      <c r="N172" s="214" t="s">
        <v>42</v>
      </c>
      <c r="O172" s="86"/>
      <c r="P172" s="215">
        <f>O172*H172</f>
        <v>0</v>
      </c>
      <c r="Q172" s="215">
        <v>0</v>
      </c>
      <c r="R172" s="215">
        <f>Q172*H172</f>
        <v>0</v>
      </c>
      <c r="S172" s="215">
        <v>0</v>
      </c>
      <c r="T172" s="216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7" t="s">
        <v>284</v>
      </c>
      <c r="AT172" s="217" t="s">
        <v>143</v>
      </c>
      <c r="AU172" s="217" t="s">
        <v>149</v>
      </c>
      <c r="AY172" s="19" t="s">
        <v>140</v>
      </c>
      <c r="BE172" s="218">
        <f>IF(N172="základní",J172,0)</f>
        <v>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19" t="s">
        <v>149</v>
      </c>
      <c r="BK172" s="218">
        <f>ROUND(I172*H172,2)</f>
        <v>0</v>
      </c>
      <c r="BL172" s="19" t="s">
        <v>284</v>
      </c>
      <c r="BM172" s="217" t="s">
        <v>1463</v>
      </c>
    </row>
    <row r="173" s="2" customFormat="1">
      <c r="A173" s="40"/>
      <c r="B173" s="41"/>
      <c r="C173" s="42"/>
      <c r="D173" s="219" t="s">
        <v>151</v>
      </c>
      <c r="E173" s="42"/>
      <c r="F173" s="220" t="s">
        <v>1464</v>
      </c>
      <c r="G173" s="42"/>
      <c r="H173" s="42"/>
      <c r="I173" s="221"/>
      <c r="J173" s="42"/>
      <c r="K173" s="42"/>
      <c r="L173" s="46"/>
      <c r="M173" s="222"/>
      <c r="N173" s="223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151</v>
      </c>
      <c r="AU173" s="19" t="s">
        <v>149</v>
      </c>
    </row>
    <row r="174" s="2" customFormat="1">
      <c r="A174" s="40"/>
      <c r="B174" s="41"/>
      <c r="C174" s="42"/>
      <c r="D174" s="224" t="s">
        <v>153</v>
      </c>
      <c r="E174" s="42"/>
      <c r="F174" s="225" t="s">
        <v>1465</v>
      </c>
      <c r="G174" s="42"/>
      <c r="H174" s="42"/>
      <c r="I174" s="221"/>
      <c r="J174" s="42"/>
      <c r="K174" s="42"/>
      <c r="L174" s="46"/>
      <c r="M174" s="222"/>
      <c r="N174" s="223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153</v>
      </c>
      <c r="AU174" s="19" t="s">
        <v>149</v>
      </c>
    </row>
    <row r="175" s="2" customFormat="1" ht="16.5" customHeight="1">
      <c r="A175" s="40"/>
      <c r="B175" s="41"/>
      <c r="C175" s="206" t="s">
        <v>350</v>
      </c>
      <c r="D175" s="206" t="s">
        <v>143</v>
      </c>
      <c r="E175" s="207" t="s">
        <v>1466</v>
      </c>
      <c r="F175" s="208" t="s">
        <v>1467</v>
      </c>
      <c r="G175" s="209" t="s">
        <v>362</v>
      </c>
      <c r="H175" s="210">
        <v>1</v>
      </c>
      <c r="I175" s="211"/>
      <c r="J175" s="212">
        <f>ROUND(I175*H175,2)</f>
        <v>0</v>
      </c>
      <c r="K175" s="208" t="s">
        <v>147</v>
      </c>
      <c r="L175" s="46"/>
      <c r="M175" s="213" t="s">
        <v>19</v>
      </c>
      <c r="N175" s="214" t="s">
        <v>42</v>
      </c>
      <c r="O175" s="86"/>
      <c r="P175" s="215">
        <f>O175*H175</f>
        <v>0</v>
      </c>
      <c r="Q175" s="215">
        <v>0</v>
      </c>
      <c r="R175" s="215">
        <f>Q175*H175</f>
        <v>0</v>
      </c>
      <c r="S175" s="215">
        <v>0</v>
      </c>
      <c r="T175" s="216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7" t="s">
        <v>284</v>
      </c>
      <c r="AT175" s="217" t="s">
        <v>143</v>
      </c>
      <c r="AU175" s="217" t="s">
        <v>149</v>
      </c>
      <c r="AY175" s="19" t="s">
        <v>140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9" t="s">
        <v>149</v>
      </c>
      <c r="BK175" s="218">
        <f>ROUND(I175*H175,2)</f>
        <v>0</v>
      </c>
      <c r="BL175" s="19" t="s">
        <v>284</v>
      </c>
      <c r="BM175" s="217" t="s">
        <v>1468</v>
      </c>
    </row>
    <row r="176" s="2" customFormat="1">
      <c r="A176" s="40"/>
      <c r="B176" s="41"/>
      <c r="C176" s="42"/>
      <c r="D176" s="219" t="s">
        <v>151</v>
      </c>
      <c r="E176" s="42"/>
      <c r="F176" s="220" t="s">
        <v>1469</v>
      </c>
      <c r="G176" s="42"/>
      <c r="H176" s="42"/>
      <c r="I176" s="221"/>
      <c r="J176" s="42"/>
      <c r="K176" s="42"/>
      <c r="L176" s="46"/>
      <c r="M176" s="222"/>
      <c r="N176" s="223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151</v>
      </c>
      <c r="AU176" s="19" t="s">
        <v>149</v>
      </c>
    </row>
    <row r="177" s="2" customFormat="1">
      <c r="A177" s="40"/>
      <c r="B177" s="41"/>
      <c r="C177" s="42"/>
      <c r="D177" s="224" t="s">
        <v>153</v>
      </c>
      <c r="E177" s="42"/>
      <c r="F177" s="225" t="s">
        <v>1470</v>
      </c>
      <c r="G177" s="42"/>
      <c r="H177" s="42"/>
      <c r="I177" s="221"/>
      <c r="J177" s="42"/>
      <c r="K177" s="42"/>
      <c r="L177" s="46"/>
      <c r="M177" s="222"/>
      <c r="N177" s="223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153</v>
      </c>
      <c r="AU177" s="19" t="s">
        <v>149</v>
      </c>
    </row>
    <row r="178" s="13" customFormat="1">
      <c r="A178" s="13"/>
      <c r="B178" s="226"/>
      <c r="C178" s="227"/>
      <c r="D178" s="219" t="s">
        <v>155</v>
      </c>
      <c r="E178" s="228" t="s">
        <v>19</v>
      </c>
      <c r="F178" s="229" t="s">
        <v>1471</v>
      </c>
      <c r="G178" s="227"/>
      <c r="H178" s="230">
        <v>1</v>
      </c>
      <c r="I178" s="231"/>
      <c r="J178" s="227"/>
      <c r="K178" s="227"/>
      <c r="L178" s="232"/>
      <c r="M178" s="233"/>
      <c r="N178" s="234"/>
      <c r="O178" s="234"/>
      <c r="P178" s="234"/>
      <c r="Q178" s="234"/>
      <c r="R178" s="234"/>
      <c r="S178" s="234"/>
      <c r="T178" s="23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6" t="s">
        <v>155</v>
      </c>
      <c r="AU178" s="236" t="s">
        <v>149</v>
      </c>
      <c r="AV178" s="13" t="s">
        <v>149</v>
      </c>
      <c r="AW178" s="13" t="s">
        <v>32</v>
      </c>
      <c r="AX178" s="13" t="s">
        <v>78</v>
      </c>
      <c r="AY178" s="236" t="s">
        <v>140</v>
      </c>
    </row>
    <row r="179" s="2" customFormat="1" ht="16.5" customHeight="1">
      <c r="A179" s="40"/>
      <c r="B179" s="41"/>
      <c r="C179" s="248" t="s">
        <v>359</v>
      </c>
      <c r="D179" s="248" t="s">
        <v>215</v>
      </c>
      <c r="E179" s="249" t="s">
        <v>1472</v>
      </c>
      <c r="F179" s="250" t="s">
        <v>1473</v>
      </c>
      <c r="G179" s="251" t="s">
        <v>362</v>
      </c>
      <c r="H179" s="252">
        <v>1</v>
      </c>
      <c r="I179" s="253"/>
      <c r="J179" s="254">
        <f>ROUND(I179*H179,2)</f>
        <v>0</v>
      </c>
      <c r="K179" s="250" t="s">
        <v>147</v>
      </c>
      <c r="L179" s="255"/>
      <c r="M179" s="256" t="s">
        <v>19</v>
      </c>
      <c r="N179" s="257" t="s">
        <v>42</v>
      </c>
      <c r="O179" s="86"/>
      <c r="P179" s="215">
        <f>O179*H179</f>
        <v>0</v>
      </c>
      <c r="Q179" s="215">
        <v>0.098599999999999993</v>
      </c>
      <c r="R179" s="215">
        <f>Q179*H179</f>
        <v>0.098599999999999993</v>
      </c>
      <c r="S179" s="215">
        <v>0</v>
      </c>
      <c r="T179" s="216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7" t="s">
        <v>354</v>
      </c>
      <c r="AT179" s="217" t="s">
        <v>215</v>
      </c>
      <c r="AU179" s="217" t="s">
        <v>149</v>
      </c>
      <c r="AY179" s="19" t="s">
        <v>140</v>
      </c>
      <c r="BE179" s="218">
        <f>IF(N179="základní",J179,0)</f>
        <v>0</v>
      </c>
      <c r="BF179" s="218">
        <f>IF(N179="snížená",J179,0)</f>
        <v>0</v>
      </c>
      <c r="BG179" s="218">
        <f>IF(N179="zákl. přenesená",J179,0)</f>
        <v>0</v>
      </c>
      <c r="BH179" s="218">
        <f>IF(N179="sníž. přenesená",J179,0)</f>
        <v>0</v>
      </c>
      <c r="BI179" s="218">
        <f>IF(N179="nulová",J179,0)</f>
        <v>0</v>
      </c>
      <c r="BJ179" s="19" t="s">
        <v>149</v>
      </c>
      <c r="BK179" s="218">
        <f>ROUND(I179*H179,2)</f>
        <v>0</v>
      </c>
      <c r="BL179" s="19" t="s">
        <v>284</v>
      </c>
      <c r="BM179" s="217" t="s">
        <v>1474</v>
      </c>
    </row>
    <row r="180" s="2" customFormat="1">
      <c r="A180" s="40"/>
      <c r="B180" s="41"/>
      <c r="C180" s="42"/>
      <c r="D180" s="219" t="s">
        <v>151</v>
      </c>
      <c r="E180" s="42"/>
      <c r="F180" s="220" t="s">
        <v>1473</v>
      </c>
      <c r="G180" s="42"/>
      <c r="H180" s="42"/>
      <c r="I180" s="221"/>
      <c r="J180" s="42"/>
      <c r="K180" s="42"/>
      <c r="L180" s="46"/>
      <c r="M180" s="222"/>
      <c r="N180" s="223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151</v>
      </c>
      <c r="AU180" s="19" t="s">
        <v>149</v>
      </c>
    </row>
    <row r="181" s="2" customFormat="1" ht="16.5" customHeight="1">
      <c r="A181" s="40"/>
      <c r="B181" s="41"/>
      <c r="C181" s="248" t="s">
        <v>367</v>
      </c>
      <c r="D181" s="248" t="s">
        <v>215</v>
      </c>
      <c r="E181" s="249" t="s">
        <v>1475</v>
      </c>
      <c r="F181" s="250" t="s">
        <v>1476</v>
      </c>
      <c r="G181" s="251" t="s">
        <v>362</v>
      </c>
      <c r="H181" s="252">
        <v>1</v>
      </c>
      <c r="I181" s="253"/>
      <c r="J181" s="254">
        <f>ROUND(I181*H181,2)</f>
        <v>0</v>
      </c>
      <c r="K181" s="250" t="s">
        <v>147</v>
      </c>
      <c r="L181" s="255"/>
      <c r="M181" s="256" t="s">
        <v>19</v>
      </c>
      <c r="N181" s="257" t="s">
        <v>42</v>
      </c>
      <c r="O181" s="86"/>
      <c r="P181" s="215">
        <f>O181*H181</f>
        <v>0</v>
      </c>
      <c r="Q181" s="215">
        <v>0.0025600000000000002</v>
      </c>
      <c r="R181" s="215">
        <f>Q181*H181</f>
        <v>0.0025600000000000002</v>
      </c>
      <c r="S181" s="215">
        <v>0</v>
      </c>
      <c r="T181" s="216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7" t="s">
        <v>354</v>
      </c>
      <c r="AT181" s="217" t="s">
        <v>215</v>
      </c>
      <c r="AU181" s="217" t="s">
        <v>149</v>
      </c>
      <c r="AY181" s="19" t="s">
        <v>140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9" t="s">
        <v>149</v>
      </c>
      <c r="BK181" s="218">
        <f>ROUND(I181*H181,2)</f>
        <v>0</v>
      </c>
      <c r="BL181" s="19" t="s">
        <v>284</v>
      </c>
      <c r="BM181" s="217" t="s">
        <v>1477</v>
      </c>
    </row>
    <row r="182" s="2" customFormat="1">
      <c r="A182" s="40"/>
      <c r="B182" s="41"/>
      <c r="C182" s="42"/>
      <c r="D182" s="219" t="s">
        <v>151</v>
      </c>
      <c r="E182" s="42"/>
      <c r="F182" s="220" t="s">
        <v>1476</v>
      </c>
      <c r="G182" s="42"/>
      <c r="H182" s="42"/>
      <c r="I182" s="221"/>
      <c r="J182" s="42"/>
      <c r="K182" s="42"/>
      <c r="L182" s="46"/>
      <c r="M182" s="222"/>
      <c r="N182" s="223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151</v>
      </c>
      <c r="AU182" s="19" t="s">
        <v>149</v>
      </c>
    </row>
    <row r="183" s="2" customFormat="1" ht="16.5" customHeight="1">
      <c r="A183" s="40"/>
      <c r="B183" s="41"/>
      <c r="C183" s="206" t="s">
        <v>374</v>
      </c>
      <c r="D183" s="206" t="s">
        <v>143</v>
      </c>
      <c r="E183" s="207" t="s">
        <v>1478</v>
      </c>
      <c r="F183" s="208" t="s">
        <v>1479</v>
      </c>
      <c r="G183" s="209" t="s">
        <v>362</v>
      </c>
      <c r="H183" s="210">
        <v>7</v>
      </c>
      <c r="I183" s="211"/>
      <c r="J183" s="212">
        <f>ROUND(I183*H183,2)</f>
        <v>0</v>
      </c>
      <c r="K183" s="208" t="s">
        <v>147</v>
      </c>
      <c r="L183" s="46"/>
      <c r="M183" s="213" t="s">
        <v>19</v>
      </c>
      <c r="N183" s="214" t="s">
        <v>42</v>
      </c>
      <c r="O183" s="86"/>
      <c r="P183" s="215">
        <f>O183*H183</f>
        <v>0</v>
      </c>
      <c r="Q183" s="215">
        <v>0</v>
      </c>
      <c r="R183" s="215">
        <f>Q183*H183</f>
        <v>0</v>
      </c>
      <c r="S183" s="215">
        <v>0</v>
      </c>
      <c r="T183" s="216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7" t="s">
        <v>284</v>
      </c>
      <c r="AT183" s="217" t="s">
        <v>143</v>
      </c>
      <c r="AU183" s="217" t="s">
        <v>149</v>
      </c>
      <c r="AY183" s="19" t="s">
        <v>140</v>
      </c>
      <c r="BE183" s="218">
        <f>IF(N183="základní",J183,0)</f>
        <v>0</v>
      </c>
      <c r="BF183" s="218">
        <f>IF(N183="snížená",J183,0)</f>
        <v>0</v>
      </c>
      <c r="BG183" s="218">
        <f>IF(N183="zákl. přenesená",J183,0)</f>
        <v>0</v>
      </c>
      <c r="BH183" s="218">
        <f>IF(N183="sníž. přenesená",J183,0)</f>
        <v>0</v>
      </c>
      <c r="BI183" s="218">
        <f>IF(N183="nulová",J183,0)</f>
        <v>0</v>
      </c>
      <c r="BJ183" s="19" t="s">
        <v>149</v>
      </c>
      <c r="BK183" s="218">
        <f>ROUND(I183*H183,2)</f>
        <v>0</v>
      </c>
      <c r="BL183" s="19" t="s">
        <v>284</v>
      </c>
      <c r="BM183" s="217" t="s">
        <v>1480</v>
      </c>
    </row>
    <row r="184" s="2" customFormat="1">
      <c r="A184" s="40"/>
      <c r="B184" s="41"/>
      <c r="C184" s="42"/>
      <c r="D184" s="219" t="s">
        <v>151</v>
      </c>
      <c r="E184" s="42"/>
      <c r="F184" s="220" t="s">
        <v>1481</v>
      </c>
      <c r="G184" s="42"/>
      <c r="H184" s="42"/>
      <c r="I184" s="221"/>
      <c r="J184" s="42"/>
      <c r="K184" s="42"/>
      <c r="L184" s="46"/>
      <c r="M184" s="222"/>
      <c r="N184" s="223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151</v>
      </c>
      <c r="AU184" s="19" t="s">
        <v>149</v>
      </c>
    </row>
    <row r="185" s="2" customFormat="1">
      <c r="A185" s="40"/>
      <c r="B185" s="41"/>
      <c r="C185" s="42"/>
      <c r="D185" s="224" t="s">
        <v>153</v>
      </c>
      <c r="E185" s="42"/>
      <c r="F185" s="225" t="s">
        <v>1482</v>
      </c>
      <c r="G185" s="42"/>
      <c r="H185" s="42"/>
      <c r="I185" s="221"/>
      <c r="J185" s="42"/>
      <c r="K185" s="42"/>
      <c r="L185" s="46"/>
      <c r="M185" s="222"/>
      <c r="N185" s="223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153</v>
      </c>
      <c r="AU185" s="19" t="s">
        <v>149</v>
      </c>
    </row>
    <row r="186" s="2" customFormat="1" ht="16.5" customHeight="1">
      <c r="A186" s="40"/>
      <c r="B186" s="41"/>
      <c r="C186" s="248" t="s">
        <v>380</v>
      </c>
      <c r="D186" s="248" t="s">
        <v>215</v>
      </c>
      <c r="E186" s="249" t="s">
        <v>1483</v>
      </c>
      <c r="F186" s="250" t="s">
        <v>1484</v>
      </c>
      <c r="G186" s="251" t="s">
        <v>362</v>
      </c>
      <c r="H186" s="252">
        <v>7</v>
      </c>
      <c r="I186" s="253"/>
      <c r="J186" s="254">
        <f>ROUND(I186*H186,2)</f>
        <v>0</v>
      </c>
      <c r="K186" s="250" t="s">
        <v>147</v>
      </c>
      <c r="L186" s="255"/>
      <c r="M186" s="256" t="s">
        <v>19</v>
      </c>
      <c r="N186" s="257" t="s">
        <v>42</v>
      </c>
      <c r="O186" s="86"/>
      <c r="P186" s="215">
        <f>O186*H186</f>
        <v>0</v>
      </c>
      <c r="Q186" s="215">
        <v>9.0000000000000006E-05</v>
      </c>
      <c r="R186" s="215">
        <f>Q186*H186</f>
        <v>0.00063000000000000003</v>
      </c>
      <c r="S186" s="215">
        <v>0</v>
      </c>
      <c r="T186" s="216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7" t="s">
        <v>354</v>
      </c>
      <c r="AT186" s="217" t="s">
        <v>215</v>
      </c>
      <c r="AU186" s="217" t="s">
        <v>149</v>
      </c>
      <c r="AY186" s="19" t="s">
        <v>140</v>
      </c>
      <c r="BE186" s="218">
        <f>IF(N186="základní",J186,0)</f>
        <v>0</v>
      </c>
      <c r="BF186" s="218">
        <f>IF(N186="snížená",J186,0)</f>
        <v>0</v>
      </c>
      <c r="BG186" s="218">
        <f>IF(N186="zákl. přenesená",J186,0)</f>
        <v>0</v>
      </c>
      <c r="BH186" s="218">
        <f>IF(N186="sníž. přenesená",J186,0)</f>
        <v>0</v>
      </c>
      <c r="BI186" s="218">
        <f>IF(N186="nulová",J186,0)</f>
        <v>0</v>
      </c>
      <c r="BJ186" s="19" t="s">
        <v>149</v>
      </c>
      <c r="BK186" s="218">
        <f>ROUND(I186*H186,2)</f>
        <v>0</v>
      </c>
      <c r="BL186" s="19" t="s">
        <v>284</v>
      </c>
      <c r="BM186" s="217" t="s">
        <v>1485</v>
      </c>
    </row>
    <row r="187" s="2" customFormat="1">
      <c r="A187" s="40"/>
      <c r="B187" s="41"/>
      <c r="C187" s="42"/>
      <c r="D187" s="219" t="s">
        <v>151</v>
      </c>
      <c r="E187" s="42"/>
      <c r="F187" s="220" t="s">
        <v>1484</v>
      </c>
      <c r="G187" s="42"/>
      <c r="H187" s="42"/>
      <c r="I187" s="221"/>
      <c r="J187" s="42"/>
      <c r="K187" s="42"/>
      <c r="L187" s="46"/>
      <c r="M187" s="222"/>
      <c r="N187" s="223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151</v>
      </c>
      <c r="AU187" s="19" t="s">
        <v>149</v>
      </c>
    </row>
    <row r="188" s="2" customFormat="1" ht="16.5" customHeight="1">
      <c r="A188" s="40"/>
      <c r="B188" s="41"/>
      <c r="C188" s="206" t="s">
        <v>386</v>
      </c>
      <c r="D188" s="206" t="s">
        <v>143</v>
      </c>
      <c r="E188" s="207" t="s">
        <v>1486</v>
      </c>
      <c r="F188" s="208" t="s">
        <v>1487</v>
      </c>
      <c r="G188" s="209" t="s">
        <v>362</v>
      </c>
      <c r="H188" s="210">
        <v>4</v>
      </c>
      <c r="I188" s="211"/>
      <c r="J188" s="212">
        <f>ROUND(I188*H188,2)</f>
        <v>0</v>
      </c>
      <c r="K188" s="208" t="s">
        <v>147</v>
      </c>
      <c r="L188" s="46"/>
      <c r="M188" s="213" t="s">
        <v>19</v>
      </c>
      <c r="N188" s="214" t="s">
        <v>42</v>
      </c>
      <c r="O188" s="86"/>
      <c r="P188" s="215">
        <f>O188*H188</f>
        <v>0</v>
      </c>
      <c r="Q188" s="215">
        <v>0</v>
      </c>
      <c r="R188" s="215">
        <f>Q188*H188</f>
        <v>0</v>
      </c>
      <c r="S188" s="215">
        <v>0</v>
      </c>
      <c r="T188" s="216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7" t="s">
        <v>284</v>
      </c>
      <c r="AT188" s="217" t="s">
        <v>143</v>
      </c>
      <c r="AU188" s="217" t="s">
        <v>149</v>
      </c>
      <c r="AY188" s="19" t="s">
        <v>140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9" t="s">
        <v>149</v>
      </c>
      <c r="BK188" s="218">
        <f>ROUND(I188*H188,2)</f>
        <v>0</v>
      </c>
      <c r="BL188" s="19" t="s">
        <v>284</v>
      </c>
      <c r="BM188" s="217" t="s">
        <v>1488</v>
      </c>
    </row>
    <row r="189" s="2" customFormat="1">
      <c r="A189" s="40"/>
      <c r="B189" s="41"/>
      <c r="C189" s="42"/>
      <c r="D189" s="219" t="s">
        <v>151</v>
      </c>
      <c r="E189" s="42"/>
      <c r="F189" s="220" t="s">
        <v>1489</v>
      </c>
      <c r="G189" s="42"/>
      <c r="H189" s="42"/>
      <c r="I189" s="221"/>
      <c r="J189" s="42"/>
      <c r="K189" s="42"/>
      <c r="L189" s="46"/>
      <c r="M189" s="222"/>
      <c r="N189" s="223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151</v>
      </c>
      <c r="AU189" s="19" t="s">
        <v>149</v>
      </c>
    </row>
    <row r="190" s="2" customFormat="1">
      <c r="A190" s="40"/>
      <c r="B190" s="41"/>
      <c r="C190" s="42"/>
      <c r="D190" s="224" t="s">
        <v>153</v>
      </c>
      <c r="E190" s="42"/>
      <c r="F190" s="225" t="s">
        <v>1490</v>
      </c>
      <c r="G190" s="42"/>
      <c r="H190" s="42"/>
      <c r="I190" s="221"/>
      <c r="J190" s="42"/>
      <c r="K190" s="42"/>
      <c r="L190" s="46"/>
      <c r="M190" s="222"/>
      <c r="N190" s="223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153</v>
      </c>
      <c r="AU190" s="19" t="s">
        <v>149</v>
      </c>
    </row>
    <row r="191" s="2" customFormat="1" ht="21.75" customHeight="1">
      <c r="A191" s="40"/>
      <c r="B191" s="41"/>
      <c r="C191" s="248" t="s">
        <v>392</v>
      </c>
      <c r="D191" s="248" t="s">
        <v>215</v>
      </c>
      <c r="E191" s="249" t="s">
        <v>1491</v>
      </c>
      <c r="F191" s="250" t="s">
        <v>1492</v>
      </c>
      <c r="G191" s="251" t="s">
        <v>362</v>
      </c>
      <c r="H191" s="252">
        <v>4</v>
      </c>
      <c r="I191" s="253"/>
      <c r="J191" s="254">
        <f>ROUND(I191*H191,2)</f>
        <v>0</v>
      </c>
      <c r="K191" s="250" t="s">
        <v>147</v>
      </c>
      <c r="L191" s="255"/>
      <c r="M191" s="256" t="s">
        <v>19</v>
      </c>
      <c r="N191" s="257" t="s">
        <v>42</v>
      </c>
      <c r="O191" s="86"/>
      <c r="P191" s="215">
        <f>O191*H191</f>
        <v>0</v>
      </c>
      <c r="Q191" s="215">
        <v>9.0000000000000006E-05</v>
      </c>
      <c r="R191" s="215">
        <f>Q191*H191</f>
        <v>0.00036000000000000002</v>
      </c>
      <c r="S191" s="215">
        <v>0</v>
      </c>
      <c r="T191" s="216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17" t="s">
        <v>354</v>
      </c>
      <c r="AT191" s="217" t="s">
        <v>215</v>
      </c>
      <c r="AU191" s="217" t="s">
        <v>149</v>
      </c>
      <c r="AY191" s="19" t="s">
        <v>140</v>
      </c>
      <c r="BE191" s="218">
        <f>IF(N191="základní",J191,0)</f>
        <v>0</v>
      </c>
      <c r="BF191" s="218">
        <f>IF(N191="snížená",J191,0)</f>
        <v>0</v>
      </c>
      <c r="BG191" s="218">
        <f>IF(N191="zákl. přenesená",J191,0)</f>
        <v>0</v>
      </c>
      <c r="BH191" s="218">
        <f>IF(N191="sníž. přenesená",J191,0)</f>
        <v>0</v>
      </c>
      <c r="BI191" s="218">
        <f>IF(N191="nulová",J191,0)</f>
        <v>0</v>
      </c>
      <c r="BJ191" s="19" t="s">
        <v>149</v>
      </c>
      <c r="BK191" s="218">
        <f>ROUND(I191*H191,2)</f>
        <v>0</v>
      </c>
      <c r="BL191" s="19" t="s">
        <v>284</v>
      </c>
      <c r="BM191" s="217" t="s">
        <v>1493</v>
      </c>
    </row>
    <row r="192" s="2" customFormat="1">
      <c r="A192" s="40"/>
      <c r="B192" s="41"/>
      <c r="C192" s="42"/>
      <c r="D192" s="219" t="s">
        <v>151</v>
      </c>
      <c r="E192" s="42"/>
      <c r="F192" s="220" t="s">
        <v>1492</v>
      </c>
      <c r="G192" s="42"/>
      <c r="H192" s="42"/>
      <c r="I192" s="221"/>
      <c r="J192" s="42"/>
      <c r="K192" s="42"/>
      <c r="L192" s="46"/>
      <c r="M192" s="222"/>
      <c r="N192" s="223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151</v>
      </c>
      <c r="AU192" s="19" t="s">
        <v>149</v>
      </c>
    </row>
    <row r="193" s="2" customFormat="1" ht="24.15" customHeight="1">
      <c r="A193" s="40"/>
      <c r="B193" s="41"/>
      <c r="C193" s="206" t="s">
        <v>354</v>
      </c>
      <c r="D193" s="206" t="s">
        <v>143</v>
      </c>
      <c r="E193" s="207" t="s">
        <v>1494</v>
      </c>
      <c r="F193" s="208" t="s">
        <v>1495</v>
      </c>
      <c r="G193" s="209" t="s">
        <v>362</v>
      </c>
      <c r="H193" s="210">
        <v>1</v>
      </c>
      <c r="I193" s="211"/>
      <c r="J193" s="212">
        <f>ROUND(I193*H193,2)</f>
        <v>0</v>
      </c>
      <c r="K193" s="208" t="s">
        <v>147</v>
      </c>
      <c r="L193" s="46"/>
      <c r="M193" s="213" t="s">
        <v>19</v>
      </c>
      <c r="N193" s="214" t="s">
        <v>42</v>
      </c>
      <c r="O193" s="86"/>
      <c r="P193" s="215">
        <f>O193*H193</f>
        <v>0</v>
      </c>
      <c r="Q193" s="215">
        <v>0</v>
      </c>
      <c r="R193" s="215">
        <f>Q193*H193</f>
        <v>0</v>
      </c>
      <c r="S193" s="215">
        <v>0</v>
      </c>
      <c r="T193" s="216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7" t="s">
        <v>284</v>
      </c>
      <c r="AT193" s="217" t="s">
        <v>143</v>
      </c>
      <c r="AU193" s="217" t="s">
        <v>149</v>
      </c>
      <c r="AY193" s="19" t="s">
        <v>140</v>
      </c>
      <c r="BE193" s="218">
        <f>IF(N193="základní",J193,0)</f>
        <v>0</v>
      </c>
      <c r="BF193" s="218">
        <f>IF(N193="snížená",J193,0)</f>
        <v>0</v>
      </c>
      <c r="BG193" s="218">
        <f>IF(N193="zákl. přenesená",J193,0)</f>
        <v>0</v>
      </c>
      <c r="BH193" s="218">
        <f>IF(N193="sníž. přenesená",J193,0)</f>
        <v>0</v>
      </c>
      <c r="BI193" s="218">
        <f>IF(N193="nulová",J193,0)</f>
        <v>0</v>
      </c>
      <c r="BJ193" s="19" t="s">
        <v>149</v>
      </c>
      <c r="BK193" s="218">
        <f>ROUND(I193*H193,2)</f>
        <v>0</v>
      </c>
      <c r="BL193" s="19" t="s">
        <v>284</v>
      </c>
      <c r="BM193" s="217" t="s">
        <v>1496</v>
      </c>
    </row>
    <row r="194" s="2" customFormat="1">
      <c r="A194" s="40"/>
      <c r="B194" s="41"/>
      <c r="C194" s="42"/>
      <c r="D194" s="219" t="s">
        <v>151</v>
      </c>
      <c r="E194" s="42"/>
      <c r="F194" s="220" t="s">
        <v>1497</v>
      </c>
      <c r="G194" s="42"/>
      <c r="H194" s="42"/>
      <c r="I194" s="221"/>
      <c r="J194" s="42"/>
      <c r="K194" s="42"/>
      <c r="L194" s="46"/>
      <c r="M194" s="222"/>
      <c r="N194" s="223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151</v>
      </c>
      <c r="AU194" s="19" t="s">
        <v>149</v>
      </c>
    </row>
    <row r="195" s="2" customFormat="1">
      <c r="A195" s="40"/>
      <c r="B195" s="41"/>
      <c r="C195" s="42"/>
      <c r="D195" s="224" t="s">
        <v>153</v>
      </c>
      <c r="E195" s="42"/>
      <c r="F195" s="225" t="s">
        <v>1498</v>
      </c>
      <c r="G195" s="42"/>
      <c r="H195" s="42"/>
      <c r="I195" s="221"/>
      <c r="J195" s="42"/>
      <c r="K195" s="42"/>
      <c r="L195" s="46"/>
      <c r="M195" s="222"/>
      <c r="N195" s="223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153</v>
      </c>
      <c r="AU195" s="19" t="s">
        <v>149</v>
      </c>
    </row>
    <row r="196" s="2" customFormat="1" ht="16.5" customHeight="1">
      <c r="A196" s="40"/>
      <c r="B196" s="41"/>
      <c r="C196" s="206" t="s">
        <v>405</v>
      </c>
      <c r="D196" s="206" t="s">
        <v>143</v>
      </c>
      <c r="E196" s="207" t="s">
        <v>1499</v>
      </c>
      <c r="F196" s="208" t="s">
        <v>1500</v>
      </c>
      <c r="G196" s="209" t="s">
        <v>362</v>
      </c>
      <c r="H196" s="210">
        <v>3</v>
      </c>
      <c r="I196" s="211"/>
      <c r="J196" s="212">
        <f>ROUND(I196*H196,2)</f>
        <v>0</v>
      </c>
      <c r="K196" s="208" t="s">
        <v>147</v>
      </c>
      <c r="L196" s="46"/>
      <c r="M196" s="213" t="s">
        <v>19</v>
      </c>
      <c r="N196" s="214" t="s">
        <v>42</v>
      </c>
      <c r="O196" s="86"/>
      <c r="P196" s="215">
        <f>O196*H196</f>
        <v>0</v>
      </c>
      <c r="Q196" s="215">
        <v>0</v>
      </c>
      <c r="R196" s="215">
        <f>Q196*H196</f>
        <v>0</v>
      </c>
      <c r="S196" s="215">
        <v>0</v>
      </c>
      <c r="T196" s="216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17" t="s">
        <v>284</v>
      </c>
      <c r="AT196" s="217" t="s">
        <v>143</v>
      </c>
      <c r="AU196" s="217" t="s">
        <v>149</v>
      </c>
      <c r="AY196" s="19" t="s">
        <v>140</v>
      </c>
      <c r="BE196" s="218">
        <f>IF(N196="základní",J196,0)</f>
        <v>0</v>
      </c>
      <c r="BF196" s="218">
        <f>IF(N196="snížená",J196,0)</f>
        <v>0</v>
      </c>
      <c r="BG196" s="218">
        <f>IF(N196="zákl. přenesená",J196,0)</f>
        <v>0</v>
      </c>
      <c r="BH196" s="218">
        <f>IF(N196="sníž. přenesená",J196,0)</f>
        <v>0</v>
      </c>
      <c r="BI196" s="218">
        <f>IF(N196="nulová",J196,0)</f>
        <v>0</v>
      </c>
      <c r="BJ196" s="19" t="s">
        <v>149</v>
      </c>
      <c r="BK196" s="218">
        <f>ROUND(I196*H196,2)</f>
        <v>0</v>
      </c>
      <c r="BL196" s="19" t="s">
        <v>284</v>
      </c>
      <c r="BM196" s="217" t="s">
        <v>1501</v>
      </c>
    </row>
    <row r="197" s="2" customFormat="1">
      <c r="A197" s="40"/>
      <c r="B197" s="41"/>
      <c r="C197" s="42"/>
      <c r="D197" s="219" t="s">
        <v>151</v>
      </c>
      <c r="E197" s="42"/>
      <c r="F197" s="220" t="s">
        <v>1502</v>
      </c>
      <c r="G197" s="42"/>
      <c r="H197" s="42"/>
      <c r="I197" s="221"/>
      <c r="J197" s="42"/>
      <c r="K197" s="42"/>
      <c r="L197" s="46"/>
      <c r="M197" s="222"/>
      <c r="N197" s="223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151</v>
      </c>
      <c r="AU197" s="19" t="s">
        <v>149</v>
      </c>
    </row>
    <row r="198" s="2" customFormat="1">
      <c r="A198" s="40"/>
      <c r="B198" s="41"/>
      <c r="C198" s="42"/>
      <c r="D198" s="224" t="s">
        <v>153</v>
      </c>
      <c r="E198" s="42"/>
      <c r="F198" s="225" t="s">
        <v>1503</v>
      </c>
      <c r="G198" s="42"/>
      <c r="H198" s="42"/>
      <c r="I198" s="221"/>
      <c r="J198" s="42"/>
      <c r="K198" s="42"/>
      <c r="L198" s="46"/>
      <c r="M198" s="222"/>
      <c r="N198" s="223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153</v>
      </c>
      <c r="AU198" s="19" t="s">
        <v>149</v>
      </c>
    </row>
    <row r="199" s="2" customFormat="1" ht="24.15" customHeight="1">
      <c r="A199" s="40"/>
      <c r="B199" s="41"/>
      <c r="C199" s="206" t="s">
        <v>413</v>
      </c>
      <c r="D199" s="206" t="s">
        <v>143</v>
      </c>
      <c r="E199" s="207" t="s">
        <v>1504</v>
      </c>
      <c r="F199" s="208" t="s">
        <v>1505</v>
      </c>
      <c r="G199" s="209" t="s">
        <v>362</v>
      </c>
      <c r="H199" s="210">
        <v>35</v>
      </c>
      <c r="I199" s="211"/>
      <c r="J199" s="212">
        <f>ROUND(I199*H199,2)</f>
        <v>0</v>
      </c>
      <c r="K199" s="208" t="s">
        <v>147</v>
      </c>
      <c r="L199" s="46"/>
      <c r="M199" s="213" t="s">
        <v>19</v>
      </c>
      <c r="N199" s="214" t="s">
        <v>42</v>
      </c>
      <c r="O199" s="86"/>
      <c r="P199" s="215">
        <f>O199*H199</f>
        <v>0</v>
      </c>
      <c r="Q199" s="215">
        <v>0</v>
      </c>
      <c r="R199" s="215">
        <f>Q199*H199</f>
        <v>0</v>
      </c>
      <c r="S199" s="215">
        <v>0</v>
      </c>
      <c r="T199" s="216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7" t="s">
        <v>284</v>
      </c>
      <c r="AT199" s="217" t="s">
        <v>143</v>
      </c>
      <c r="AU199" s="217" t="s">
        <v>149</v>
      </c>
      <c r="AY199" s="19" t="s">
        <v>140</v>
      </c>
      <c r="BE199" s="218">
        <f>IF(N199="základní",J199,0)</f>
        <v>0</v>
      </c>
      <c r="BF199" s="218">
        <f>IF(N199="snížená",J199,0)</f>
        <v>0</v>
      </c>
      <c r="BG199" s="218">
        <f>IF(N199="zákl. přenesená",J199,0)</f>
        <v>0</v>
      </c>
      <c r="BH199" s="218">
        <f>IF(N199="sníž. přenesená",J199,0)</f>
        <v>0</v>
      </c>
      <c r="BI199" s="218">
        <f>IF(N199="nulová",J199,0)</f>
        <v>0</v>
      </c>
      <c r="BJ199" s="19" t="s">
        <v>149</v>
      </c>
      <c r="BK199" s="218">
        <f>ROUND(I199*H199,2)</f>
        <v>0</v>
      </c>
      <c r="BL199" s="19" t="s">
        <v>284</v>
      </c>
      <c r="BM199" s="217" t="s">
        <v>1506</v>
      </c>
    </row>
    <row r="200" s="2" customFormat="1">
      <c r="A200" s="40"/>
      <c r="B200" s="41"/>
      <c r="C200" s="42"/>
      <c r="D200" s="219" t="s">
        <v>151</v>
      </c>
      <c r="E200" s="42"/>
      <c r="F200" s="220" t="s">
        <v>1507</v>
      </c>
      <c r="G200" s="42"/>
      <c r="H200" s="42"/>
      <c r="I200" s="221"/>
      <c r="J200" s="42"/>
      <c r="K200" s="42"/>
      <c r="L200" s="46"/>
      <c r="M200" s="222"/>
      <c r="N200" s="223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151</v>
      </c>
      <c r="AU200" s="19" t="s">
        <v>149</v>
      </c>
    </row>
    <row r="201" s="2" customFormat="1">
      <c r="A201" s="40"/>
      <c r="B201" s="41"/>
      <c r="C201" s="42"/>
      <c r="D201" s="224" t="s">
        <v>153</v>
      </c>
      <c r="E201" s="42"/>
      <c r="F201" s="225" t="s">
        <v>1508</v>
      </c>
      <c r="G201" s="42"/>
      <c r="H201" s="42"/>
      <c r="I201" s="221"/>
      <c r="J201" s="42"/>
      <c r="K201" s="42"/>
      <c r="L201" s="46"/>
      <c r="M201" s="222"/>
      <c r="N201" s="223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153</v>
      </c>
      <c r="AU201" s="19" t="s">
        <v>149</v>
      </c>
    </row>
    <row r="202" s="2" customFormat="1" ht="16.5" customHeight="1">
      <c r="A202" s="40"/>
      <c r="B202" s="41"/>
      <c r="C202" s="248" t="s">
        <v>420</v>
      </c>
      <c r="D202" s="248" t="s">
        <v>215</v>
      </c>
      <c r="E202" s="249" t="s">
        <v>1509</v>
      </c>
      <c r="F202" s="250" t="s">
        <v>1510</v>
      </c>
      <c r="G202" s="251" t="s">
        <v>362</v>
      </c>
      <c r="H202" s="252">
        <v>35</v>
      </c>
      <c r="I202" s="253"/>
      <c r="J202" s="254">
        <f>ROUND(I202*H202,2)</f>
        <v>0</v>
      </c>
      <c r="K202" s="250" t="s">
        <v>147</v>
      </c>
      <c r="L202" s="255"/>
      <c r="M202" s="256" t="s">
        <v>19</v>
      </c>
      <c r="N202" s="257" t="s">
        <v>42</v>
      </c>
      <c r="O202" s="86"/>
      <c r="P202" s="215">
        <f>O202*H202</f>
        <v>0</v>
      </c>
      <c r="Q202" s="215">
        <v>0.00010000000000000001</v>
      </c>
      <c r="R202" s="215">
        <f>Q202*H202</f>
        <v>0.0035000000000000001</v>
      </c>
      <c r="S202" s="215">
        <v>0</v>
      </c>
      <c r="T202" s="216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17" t="s">
        <v>354</v>
      </c>
      <c r="AT202" s="217" t="s">
        <v>215</v>
      </c>
      <c r="AU202" s="217" t="s">
        <v>149</v>
      </c>
      <c r="AY202" s="19" t="s">
        <v>140</v>
      </c>
      <c r="BE202" s="218">
        <f>IF(N202="základní",J202,0)</f>
        <v>0</v>
      </c>
      <c r="BF202" s="218">
        <f>IF(N202="snížená",J202,0)</f>
        <v>0</v>
      </c>
      <c r="BG202" s="218">
        <f>IF(N202="zákl. přenesená",J202,0)</f>
        <v>0</v>
      </c>
      <c r="BH202" s="218">
        <f>IF(N202="sníž. přenesená",J202,0)</f>
        <v>0</v>
      </c>
      <c r="BI202" s="218">
        <f>IF(N202="nulová",J202,0)</f>
        <v>0</v>
      </c>
      <c r="BJ202" s="19" t="s">
        <v>149</v>
      </c>
      <c r="BK202" s="218">
        <f>ROUND(I202*H202,2)</f>
        <v>0</v>
      </c>
      <c r="BL202" s="19" t="s">
        <v>284</v>
      </c>
      <c r="BM202" s="217" t="s">
        <v>1511</v>
      </c>
    </row>
    <row r="203" s="2" customFormat="1">
      <c r="A203" s="40"/>
      <c r="B203" s="41"/>
      <c r="C203" s="42"/>
      <c r="D203" s="219" t="s">
        <v>151</v>
      </c>
      <c r="E203" s="42"/>
      <c r="F203" s="220" t="s">
        <v>1510</v>
      </c>
      <c r="G203" s="42"/>
      <c r="H203" s="42"/>
      <c r="I203" s="221"/>
      <c r="J203" s="42"/>
      <c r="K203" s="42"/>
      <c r="L203" s="46"/>
      <c r="M203" s="222"/>
      <c r="N203" s="223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151</v>
      </c>
      <c r="AU203" s="19" t="s">
        <v>149</v>
      </c>
    </row>
    <row r="204" s="2" customFormat="1" ht="24.15" customHeight="1">
      <c r="A204" s="40"/>
      <c r="B204" s="41"/>
      <c r="C204" s="206" t="s">
        <v>427</v>
      </c>
      <c r="D204" s="206" t="s">
        <v>143</v>
      </c>
      <c r="E204" s="207" t="s">
        <v>1512</v>
      </c>
      <c r="F204" s="208" t="s">
        <v>1513</v>
      </c>
      <c r="G204" s="209" t="s">
        <v>362</v>
      </c>
      <c r="H204" s="210">
        <v>3</v>
      </c>
      <c r="I204" s="211"/>
      <c r="J204" s="212">
        <f>ROUND(I204*H204,2)</f>
        <v>0</v>
      </c>
      <c r="K204" s="208" t="s">
        <v>147</v>
      </c>
      <c r="L204" s="46"/>
      <c r="M204" s="213" t="s">
        <v>19</v>
      </c>
      <c r="N204" s="214" t="s">
        <v>42</v>
      </c>
      <c r="O204" s="86"/>
      <c r="P204" s="215">
        <f>O204*H204</f>
        <v>0</v>
      </c>
      <c r="Q204" s="215">
        <v>0</v>
      </c>
      <c r="R204" s="215">
        <f>Q204*H204</f>
        <v>0</v>
      </c>
      <c r="S204" s="215">
        <v>0</v>
      </c>
      <c r="T204" s="216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17" t="s">
        <v>284</v>
      </c>
      <c r="AT204" s="217" t="s">
        <v>143</v>
      </c>
      <c r="AU204" s="217" t="s">
        <v>149</v>
      </c>
      <c r="AY204" s="19" t="s">
        <v>140</v>
      </c>
      <c r="BE204" s="218">
        <f>IF(N204="základní",J204,0)</f>
        <v>0</v>
      </c>
      <c r="BF204" s="218">
        <f>IF(N204="snížená",J204,0)</f>
        <v>0</v>
      </c>
      <c r="BG204" s="218">
        <f>IF(N204="zákl. přenesená",J204,0)</f>
        <v>0</v>
      </c>
      <c r="BH204" s="218">
        <f>IF(N204="sníž. přenesená",J204,0)</f>
        <v>0</v>
      </c>
      <c r="BI204" s="218">
        <f>IF(N204="nulová",J204,0)</f>
        <v>0</v>
      </c>
      <c r="BJ204" s="19" t="s">
        <v>149</v>
      </c>
      <c r="BK204" s="218">
        <f>ROUND(I204*H204,2)</f>
        <v>0</v>
      </c>
      <c r="BL204" s="19" t="s">
        <v>284</v>
      </c>
      <c r="BM204" s="217" t="s">
        <v>1514</v>
      </c>
    </row>
    <row r="205" s="2" customFormat="1">
      <c r="A205" s="40"/>
      <c r="B205" s="41"/>
      <c r="C205" s="42"/>
      <c r="D205" s="219" t="s">
        <v>151</v>
      </c>
      <c r="E205" s="42"/>
      <c r="F205" s="220" t="s">
        <v>1515</v>
      </c>
      <c r="G205" s="42"/>
      <c r="H205" s="42"/>
      <c r="I205" s="221"/>
      <c r="J205" s="42"/>
      <c r="K205" s="42"/>
      <c r="L205" s="46"/>
      <c r="M205" s="222"/>
      <c r="N205" s="223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151</v>
      </c>
      <c r="AU205" s="19" t="s">
        <v>149</v>
      </c>
    </row>
    <row r="206" s="2" customFormat="1">
      <c r="A206" s="40"/>
      <c r="B206" s="41"/>
      <c r="C206" s="42"/>
      <c r="D206" s="224" t="s">
        <v>153</v>
      </c>
      <c r="E206" s="42"/>
      <c r="F206" s="225" t="s">
        <v>1516</v>
      </c>
      <c r="G206" s="42"/>
      <c r="H206" s="42"/>
      <c r="I206" s="221"/>
      <c r="J206" s="42"/>
      <c r="K206" s="42"/>
      <c r="L206" s="46"/>
      <c r="M206" s="222"/>
      <c r="N206" s="223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153</v>
      </c>
      <c r="AU206" s="19" t="s">
        <v>149</v>
      </c>
    </row>
    <row r="207" s="2" customFormat="1" ht="16.5" customHeight="1">
      <c r="A207" s="40"/>
      <c r="B207" s="41"/>
      <c r="C207" s="248" t="s">
        <v>433</v>
      </c>
      <c r="D207" s="248" t="s">
        <v>215</v>
      </c>
      <c r="E207" s="249" t="s">
        <v>1517</v>
      </c>
      <c r="F207" s="250" t="s">
        <v>1518</v>
      </c>
      <c r="G207" s="251" t="s">
        <v>362</v>
      </c>
      <c r="H207" s="252">
        <v>3</v>
      </c>
      <c r="I207" s="253"/>
      <c r="J207" s="254">
        <f>ROUND(I207*H207,2)</f>
        <v>0</v>
      </c>
      <c r="K207" s="250" t="s">
        <v>147</v>
      </c>
      <c r="L207" s="255"/>
      <c r="M207" s="256" t="s">
        <v>19</v>
      </c>
      <c r="N207" s="257" t="s">
        <v>42</v>
      </c>
      <c r="O207" s="86"/>
      <c r="P207" s="215">
        <f>O207*H207</f>
        <v>0</v>
      </c>
      <c r="Q207" s="215">
        <v>0.00010000000000000001</v>
      </c>
      <c r="R207" s="215">
        <f>Q207*H207</f>
        <v>0.00030000000000000003</v>
      </c>
      <c r="S207" s="215">
        <v>0</v>
      </c>
      <c r="T207" s="216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17" t="s">
        <v>354</v>
      </c>
      <c r="AT207" s="217" t="s">
        <v>215</v>
      </c>
      <c r="AU207" s="217" t="s">
        <v>149</v>
      </c>
      <c r="AY207" s="19" t="s">
        <v>140</v>
      </c>
      <c r="BE207" s="218">
        <f>IF(N207="základní",J207,0)</f>
        <v>0</v>
      </c>
      <c r="BF207" s="218">
        <f>IF(N207="snížená",J207,0)</f>
        <v>0</v>
      </c>
      <c r="BG207" s="218">
        <f>IF(N207="zákl. přenesená",J207,0)</f>
        <v>0</v>
      </c>
      <c r="BH207" s="218">
        <f>IF(N207="sníž. přenesená",J207,0)</f>
        <v>0</v>
      </c>
      <c r="BI207" s="218">
        <f>IF(N207="nulová",J207,0)</f>
        <v>0</v>
      </c>
      <c r="BJ207" s="19" t="s">
        <v>149</v>
      </c>
      <c r="BK207" s="218">
        <f>ROUND(I207*H207,2)</f>
        <v>0</v>
      </c>
      <c r="BL207" s="19" t="s">
        <v>284</v>
      </c>
      <c r="BM207" s="217" t="s">
        <v>1519</v>
      </c>
    </row>
    <row r="208" s="2" customFormat="1">
      <c r="A208" s="40"/>
      <c r="B208" s="41"/>
      <c r="C208" s="42"/>
      <c r="D208" s="219" t="s">
        <v>151</v>
      </c>
      <c r="E208" s="42"/>
      <c r="F208" s="220" t="s">
        <v>1518</v>
      </c>
      <c r="G208" s="42"/>
      <c r="H208" s="42"/>
      <c r="I208" s="221"/>
      <c r="J208" s="42"/>
      <c r="K208" s="42"/>
      <c r="L208" s="46"/>
      <c r="M208" s="222"/>
      <c r="N208" s="223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151</v>
      </c>
      <c r="AU208" s="19" t="s">
        <v>149</v>
      </c>
    </row>
    <row r="209" s="2" customFormat="1" ht="16.5" customHeight="1">
      <c r="A209" s="40"/>
      <c r="B209" s="41"/>
      <c r="C209" s="206" t="s">
        <v>439</v>
      </c>
      <c r="D209" s="206" t="s">
        <v>143</v>
      </c>
      <c r="E209" s="207" t="s">
        <v>1520</v>
      </c>
      <c r="F209" s="208" t="s">
        <v>1521</v>
      </c>
      <c r="G209" s="209" t="s">
        <v>362</v>
      </c>
      <c r="H209" s="210">
        <v>5</v>
      </c>
      <c r="I209" s="211"/>
      <c r="J209" s="212">
        <f>ROUND(I209*H209,2)</f>
        <v>0</v>
      </c>
      <c r="K209" s="208" t="s">
        <v>147</v>
      </c>
      <c r="L209" s="46"/>
      <c r="M209" s="213" t="s">
        <v>19</v>
      </c>
      <c r="N209" s="214" t="s">
        <v>42</v>
      </c>
      <c r="O209" s="86"/>
      <c r="P209" s="215">
        <f>O209*H209</f>
        <v>0</v>
      </c>
      <c r="Q209" s="215">
        <v>0</v>
      </c>
      <c r="R209" s="215">
        <f>Q209*H209</f>
        <v>0</v>
      </c>
      <c r="S209" s="215">
        <v>0</v>
      </c>
      <c r="T209" s="216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17" t="s">
        <v>284</v>
      </c>
      <c r="AT209" s="217" t="s">
        <v>143</v>
      </c>
      <c r="AU209" s="217" t="s">
        <v>149</v>
      </c>
      <c r="AY209" s="19" t="s">
        <v>140</v>
      </c>
      <c r="BE209" s="218">
        <f>IF(N209="základní",J209,0)</f>
        <v>0</v>
      </c>
      <c r="BF209" s="218">
        <f>IF(N209="snížená",J209,0)</f>
        <v>0</v>
      </c>
      <c r="BG209" s="218">
        <f>IF(N209="zákl. přenesená",J209,0)</f>
        <v>0</v>
      </c>
      <c r="BH209" s="218">
        <f>IF(N209="sníž. přenesená",J209,0)</f>
        <v>0</v>
      </c>
      <c r="BI209" s="218">
        <f>IF(N209="nulová",J209,0)</f>
        <v>0</v>
      </c>
      <c r="BJ209" s="19" t="s">
        <v>149</v>
      </c>
      <c r="BK209" s="218">
        <f>ROUND(I209*H209,2)</f>
        <v>0</v>
      </c>
      <c r="BL209" s="19" t="s">
        <v>284</v>
      </c>
      <c r="BM209" s="217" t="s">
        <v>1522</v>
      </c>
    </row>
    <row r="210" s="2" customFormat="1">
      <c r="A210" s="40"/>
      <c r="B210" s="41"/>
      <c r="C210" s="42"/>
      <c r="D210" s="219" t="s">
        <v>151</v>
      </c>
      <c r="E210" s="42"/>
      <c r="F210" s="220" t="s">
        <v>1523</v>
      </c>
      <c r="G210" s="42"/>
      <c r="H210" s="42"/>
      <c r="I210" s="221"/>
      <c r="J210" s="42"/>
      <c r="K210" s="42"/>
      <c r="L210" s="46"/>
      <c r="M210" s="222"/>
      <c r="N210" s="223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151</v>
      </c>
      <c r="AU210" s="19" t="s">
        <v>149</v>
      </c>
    </row>
    <row r="211" s="2" customFormat="1">
      <c r="A211" s="40"/>
      <c r="B211" s="41"/>
      <c r="C211" s="42"/>
      <c r="D211" s="224" t="s">
        <v>153</v>
      </c>
      <c r="E211" s="42"/>
      <c r="F211" s="225" t="s">
        <v>1524</v>
      </c>
      <c r="G211" s="42"/>
      <c r="H211" s="42"/>
      <c r="I211" s="221"/>
      <c r="J211" s="42"/>
      <c r="K211" s="42"/>
      <c r="L211" s="46"/>
      <c r="M211" s="222"/>
      <c r="N211" s="223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153</v>
      </c>
      <c r="AU211" s="19" t="s">
        <v>149</v>
      </c>
    </row>
    <row r="212" s="2" customFormat="1" ht="16.5" customHeight="1">
      <c r="A212" s="40"/>
      <c r="B212" s="41"/>
      <c r="C212" s="248" t="s">
        <v>445</v>
      </c>
      <c r="D212" s="248" t="s">
        <v>215</v>
      </c>
      <c r="E212" s="249" t="s">
        <v>1525</v>
      </c>
      <c r="F212" s="250" t="s">
        <v>1526</v>
      </c>
      <c r="G212" s="251" t="s">
        <v>362</v>
      </c>
      <c r="H212" s="252">
        <v>3</v>
      </c>
      <c r="I212" s="253"/>
      <c r="J212" s="254">
        <f>ROUND(I212*H212,2)</f>
        <v>0</v>
      </c>
      <c r="K212" s="250" t="s">
        <v>147</v>
      </c>
      <c r="L212" s="255"/>
      <c r="M212" s="256" t="s">
        <v>19</v>
      </c>
      <c r="N212" s="257" t="s">
        <v>42</v>
      </c>
      <c r="O212" s="86"/>
      <c r="P212" s="215">
        <f>O212*H212</f>
        <v>0</v>
      </c>
      <c r="Q212" s="215">
        <v>0.00040000000000000002</v>
      </c>
      <c r="R212" s="215">
        <f>Q212*H212</f>
        <v>0.0012000000000000001</v>
      </c>
      <c r="S212" s="215">
        <v>0</v>
      </c>
      <c r="T212" s="216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17" t="s">
        <v>354</v>
      </c>
      <c r="AT212" s="217" t="s">
        <v>215</v>
      </c>
      <c r="AU212" s="217" t="s">
        <v>149</v>
      </c>
      <c r="AY212" s="19" t="s">
        <v>140</v>
      </c>
      <c r="BE212" s="218">
        <f>IF(N212="základní",J212,0)</f>
        <v>0</v>
      </c>
      <c r="BF212" s="218">
        <f>IF(N212="snížená",J212,0)</f>
        <v>0</v>
      </c>
      <c r="BG212" s="218">
        <f>IF(N212="zákl. přenesená",J212,0)</f>
        <v>0</v>
      </c>
      <c r="BH212" s="218">
        <f>IF(N212="sníž. přenesená",J212,0)</f>
        <v>0</v>
      </c>
      <c r="BI212" s="218">
        <f>IF(N212="nulová",J212,0)</f>
        <v>0</v>
      </c>
      <c r="BJ212" s="19" t="s">
        <v>149</v>
      </c>
      <c r="BK212" s="218">
        <f>ROUND(I212*H212,2)</f>
        <v>0</v>
      </c>
      <c r="BL212" s="19" t="s">
        <v>284</v>
      </c>
      <c r="BM212" s="217" t="s">
        <v>1527</v>
      </c>
    </row>
    <row r="213" s="2" customFormat="1">
      <c r="A213" s="40"/>
      <c r="B213" s="41"/>
      <c r="C213" s="42"/>
      <c r="D213" s="219" t="s">
        <v>151</v>
      </c>
      <c r="E213" s="42"/>
      <c r="F213" s="220" t="s">
        <v>1526</v>
      </c>
      <c r="G213" s="42"/>
      <c r="H213" s="42"/>
      <c r="I213" s="221"/>
      <c r="J213" s="42"/>
      <c r="K213" s="42"/>
      <c r="L213" s="46"/>
      <c r="M213" s="222"/>
      <c r="N213" s="223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151</v>
      </c>
      <c r="AU213" s="19" t="s">
        <v>149</v>
      </c>
    </row>
    <row r="214" s="2" customFormat="1" ht="16.5" customHeight="1">
      <c r="A214" s="40"/>
      <c r="B214" s="41"/>
      <c r="C214" s="248" t="s">
        <v>452</v>
      </c>
      <c r="D214" s="248" t="s">
        <v>215</v>
      </c>
      <c r="E214" s="249" t="s">
        <v>1528</v>
      </c>
      <c r="F214" s="250" t="s">
        <v>1529</v>
      </c>
      <c r="G214" s="251" t="s">
        <v>362</v>
      </c>
      <c r="H214" s="252">
        <v>2</v>
      </c>
      <c r="I214" s="253"/>
      <c r="J214" s="254">
        <f>ROUND(I214*H214,2)</f>
        <v>0</v>
      </c>
      <c r="K214" s="250" t="s">
        <v>147</v>
      </c>
      <c r="L214" s="255"/>
      <c r="M214" s="256" t="s">
        <v>19</v>
      </c>
      <c r="N214" s="257" t="s">
        <v>42</v>
      </c>
      <c r="O214" s="86"/>
      <c r="P214" s="215">
        <f>O214*H214</f>
        <v>0</v>
      </c>
      <c r="Q214" s="215">
        <v>0.00040000000000000002</v>
      </c>
      <c r="R214" s="215">
        <f>Q214*H214</f>
        <v>0.00080000000000000004</v>
      </c>
      <c r="S214" s="215">
        <v>0</v>
      </c>
      <c r="T214" s="216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7" t="s">
        <v>354</v>
      </c>
      <c r="AT214" s="217" t="s">
        <v>215</v>
      </c>
      <c r="AU214" s="217" t="s">
        <v>149</v>
      </c>
      <c r="AY214" s="19" t="s">
        <v>140</v>
      </c>
      <c r="BE214" s="218">
        <f>IF(N214="základní",J214,0)</f>
        <v>0</v>
      </c>
      <c r="BF214" s="218">
        <f>IF(N214="snížená",J214,0)</f>
        <v>0</v>
      </c>
      <c r="BG214" s="218">
        <f>IF(N214="zákl. přenesená",J214,0)</f>
        <v>0</v>
      </c>
      <c r="BH214" s="218">
        <f>IF(N214="sníž. přenesená",J214,0)</f>
        <v>0</v>
      </c>
      <c r="BI214" s="218">
        <f>IF(N214="nulová",J214,0)</f>
        <v>0</v>
      </c>
      <c r="BJ214" s="19" t="s">
        <v>149</v>
      </c>
      <c r="BK214" s="218">
        <f>ROUND(I214*H214,2)</f>
        <v>0</v>
      </c>
      <c r="BL214" s="19" t="s">
        <v>284</v>
      </c>
      <c r="BM214" s="217" t="s">
        <v>1530</v>
      </c>
    </row>
    <row r="215" s="2" customFormat="1">
      <c r="A215" s="40"/>
      <c r="B215" s="41"/>
      <c r="C215" s="42"/>
      <c r="D215" s="219" t="s">
        <v>151</v>
      </c>
      <c r="E215" s="42"/>
      <c r="F215" s="220" t="s">
        <v>1529</v>
      </c>
      <c r="G215" s="42"/>
      <c r="H215" s="42"/>
      <c r="I215" s="221"/>
      <c r="J215" s="42"/>
      <c r="K215" s="42"/>
      <c r="L215" s="46"/>
      <c r="M215" s="222"/>
      <c r="N215" s="223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151</v>
      </c>
      <c r="AU215" s="19" t="s">
        <v>149</v>
      </c>
    </row>
    <row r="216" s="2" customFormat="1" ht="16.5" customHeight="1">
      <c r="A216" s="40"/>
      <c r="B216" s="41"/>
      <c r="C216" s="206" t="s">
        <v>458</v>
      </c>
      <c r="D216" s="206" t="s">
        <v>143</v>
      </c>
      <c r="E216" s="207" t="s">
        <v>1531</v>
      </c>
      <c r="F216" s="208" t="s">
        <v>1532</v>
      </c>
      <c r="G216" s="209" t="s">
        <v>362</v>
      </c>
      <c r="H216" s="210">
        <v>1</v>
      </c>
      <c r="I216" s="211"/>
      <c r="J216" s="212">
        <f>ROUND(I216*H216,2)</f>
        <v>0</v>
      </c>
      <c r="K216" s="208" t="s">
        <v>147</v>
      </c>
      <c r="L216" s="46"/>
      <c r="M216" s="213" t="s">
        <v>19</v>
      </c>
      <c r="N216" s="214" t="s">
        <v>42</v>
      </c>
      <c r="O216" s="86"/>
      <c r="P216" s="215">
        <f>O216*H216</f>
        <v>0</v>
      </c>
      <c r="Q216" s="215">
        <v>0</v>
      </c>
      <c r="R216" s="215">
        <f>Q216*H216</f>
        <v>0</v>
      </c>
      <c r="S216" s="215">
        <v>0</v>
      </c>
      <c r="T216" s="216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17" t="s">
        <v>284</v>
      </c>
      <c r="AT216" s="217" t="s">
        <v>143</v>
      </c>
      <c r="AU216" s="217" t="s">
        <v>149</v>
      </c>
      <c r="AY216" s="19" t="s">
        <v>140</v>
      </c>
      <c r="BE216" s="218">
        <f>IF(N216="základní",J216,0)</f>
        <v>0</v>
      </c>
      <c r="BF216" s="218">
        <f>IF(N216="snížená",J216,0)</f>
        <v>0</v>
      </c>
      <c r="BG216" s="218">
        <f>IF(N216="zákl. přenesená",J216,0)</f>
        <v>0</v>
      </c>
      <c r="BH216" s="218">
        <f>IF(N216="sníž. přenesená",J216,0)</f>
        <v>0</v>
      </c>
      <c r="BI216" s="218">
        <f>IF(N216="nulová",J216,0)</f>
        <v>0</v>
      </c>
      <c r="BJ216" s="19" t="s">
        <v>149</v>
      </c>
      <c r="BK216" s="218">
        <f>ROUND(I216*H216,2)</f>
        <v>0</v>
      </c>
      <c r="BL216" s="19" t="s">
        <v>284</v>
      </c>
      <c r="BM216" s="217" t="s">
        <v>1533</v>
      </c>
    </row>
    <row r="217" s="2" customFormat="1">
      <c r="A217" s="40"/>
      <c r="B217" s="41"/>
      <c r="C217" s="42"/>
      <c r="D217" s="219" t="s">
        <v>151</v>
      </c>
      <c r="E217" s="42"/>
      <c r="F217" s="220" t="s">
        <v>1534</v>
      </c>
      <c r="G217" s="42"/>
      <c r="H217" s="42"/>
      <c r="I217" s="221"/>
      <c r="J217" s="42"/>
      <c r="K217" s="42"/>
      <c r="L217" s="46"/>
      <c r="M217" s="222"/>
      <c r="N217" s="223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151</v>
      </c>
      <c r="AU217" s="19" t="s">
        <v>149</v>
      </c>
    </row>
    <row r="218" s="2" customFormat="1">
      <c r="A218" s="40"/>
      <c r="B218" s="41"/>
      <c r="C218" s="42"/>
      <c r="D218" s="224" t="s">
        <v>153</v>
      </c>
      <c r="E218" s="42"/>
      <c r="F218" s="225" t="s">
        <v>1535</v>
      </c>
      <c r="G218" s="42"/>
      <c r="H218" s="42"/>
      <c r="I218" s="221"/>
      <c r="J218" s="42"/>
      <c r="K218" s="42"/>
      <c r="L218" s="46"/>
      <c r="M218" s="222"/>
      <c r="N218" s="223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153</v>
      </c>
      <c r="AU218" s="19" t="s">
        <v>149</v>
      </c>
    </row>
    <row r="219" s="2" customFormat="1" ht="16.5" customHeight="1">
      <c r="A219" s="40"/>
      <c r="B219" s="41"/>
      <c r="C219" s="248" t="s">
        <v>462</v>
      </c>
      <c r="D219" s="248" t="s">
        <v>215</v>
      </c>
      <c r="E219" s="249" t="s">
        <v>1536</v>
      </c>
      <c r="F219" s="250" t="s">
        <v>1537</v>
      </c>
      <c r="G219" s="251" t="s">
        <v>362</v>
      </c>
      <c r="H219" s="252">
        <v>1</v>
      </c>
      <c r="I219" s="253"/>
      <c r="J219" s="254">
        <f>ROUND(I219*H219,2)</f>
        <v>0</v>
      </c>
      <c r="K219" s="250" t="s">
        <v>147</v>
      </c>
      <c r="L219" s="255"/>
      <c r="M219" s="256" t="s">
        <v>19</v>
      </c>
      <c r="N219" s="257" t="s">
        <v>42</v>
      </c>
      <c r="O219" s="86"/>
      <c r="P219" s="215">
        <f>O219*H219</f>
        <v>0</v>
      </c>
      <c r="Q219" s="215">
        <v>0.00035</v>
      </c>
      <c r="R219" s="215">
        <f>Q219*H219</f>
        <v>0.00035</v>
      </c>
      <c r="S219" s="215">
        <v>0</v>
      </c>
      <c r="T219" s="216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17" t="s">
        <v>354</v>
      </c>
      <c r="AT219" s="217" t="s">
        <v>215</v>
      </c>
      <c r="AU219" s="217" t="s">
        <v>149</v>
      </c>
      <c r="AY219" s="19" t="s">
        <v>140</v>
      </c>
      <c r="BE219" s="218">
        <f>IF(N219="základní",J219,0)</f>
        <v>0</v>
      </c>
      <c r="BF219" s="218">
        <f>IF(N219="snížená",J219,0)</f>
        <v>0</v>
      </c>
      <c r="BG219" s="218">
        <f>IF(N219="zákl. přenesená",J219,0)</f>
        <v>0</v>
      </c>
      <c r="BH219" s="218">
        <f>IF(N219="sníž. přenesená",J219,0)</f>
        <v>0</v>
      </c>
      <c r="BI219" s="218">
        <f>IF(N219="nulová",J219,0)</f>
        <v>0</v>
      </c>
      <c r="BJ219" s="19" t="s">
        <v>149</v>
      </c>
      <c r="BK219" s="218">
        <f>ROUND(I219*H219,2)</f>
        <v>0</v>
      </c>
      <c r="BL219" s="19" t="s">
        <v>284</v>
      </c>
      <c r="BM219" s="217" t="s">
        <v>1538</v>
      </c>
    </row>
    <row r="220" s="2" customFormat="1">
      <c r="A220" s="40"/>
      <c r="B220" s="41"/>
      <c r="C220" s="42"/>
      <c r="D220" s="219" t="s">
        <v>151</v>
      </c>
      <c r="E220" s="42"/>
      <c r="F220" s="220" t="s">
        <v>1537</v>
      </c>
      <c r="G220" s="42"/>
      <c r="H220" s="42"/>
      <c r="I220" s="221"/>
      <c r="J220" s="42"/>
      <c r="K220" s="42"/>
      <c r="L220" s="46"/>
      <c r="M220" s="222"/>
      <c r="N220" s="223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151</v>
      </c>
      <c r="AU220" s="19" t="s">
        <v>149</v>
      </c>
    </row>
    <row r="221" s="2" customFormat="1" ht="16.5" customHeight="1">
      <c r="A221" s="40"/>
      <c r="B221" s="41"/>
      <c r="C221" s="248" t="s">
        <v>468</v>
      </c>
      <c r="D221" s="248" t="s">
        <v>215</v>
      </c>
      <c r="E221" s="249" t="s">
        <v>1539</v>
      </c>
      <c r="F221" s="250" t="s">
        <v>1540</v>
      </c>
      <c r="G221" s="251" t="s">
        <v>362</v>
      </c>
      <c r="H221" s="252">
        <v>1</v>
      </c>
      <c r="I221" s="253"/>
      <c r="J221" s="254">
        <f>ROUND(I221*H221,2)</f>
        <v>0</v>
      </c>
      <c r="K221" s="250" t="s">
        <v>147</v>
      </c>
      <c r="L221" s="255"/>
      <c r="M221" s="256" t="s">
        <v>19</v>
      </c>
      <c r="N221" s="257" t="s">
        <v>42</v>
      </c>
      <c r="O221" s="86"/>
      <c r="P221" s="215">
        <f>O221*H221</f>
        <v>0</v>
      </c>
      <c r="Q221" s="215">
        <v>0.0010499999999999999</v>
      </c>
      <c r="R221" s="215">
        <f>Q221*H221</f>
        <v>0.0010499999999999999</v>
      </c>
      <c r="S221" s="215">
        <v>0</v>
      </c>
      <c r="T221" s="216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17" t="s">
        <v>354</v>
      </c>
      <c r="AT221" s="217" t="s">
        <v>215</v>
      </c>
      <c r="AU221" s="217" t="s">
        <v>149</v>
      </c>
      <c r="AY221" s="19" t="s">
        <v>140</v>
      </c>
      <c r="BE221" s="218">
        <f>IF(N221="základní",J221,0)</f>
        <v>0</v>
      </c>
      <c r="BF221" s="218">
        <f>IF(N221="snížená",J221,0)</f>
        <v>0</v>
      </c>
      <c r="BG221" s="218">
        <f>IF(N221="zákl. přenesená",J221,0)</f>
        <v>0</v>
      </c>
      <c r="BH221" s="218">
        <f>IF(N221="sníž. přenesená",J221,0)</f>
        <v>0</v>
      </c>
      <c r="BI221" s="218">
        <f>IF(N221="nulová",J221,0)</f>
        <v>0</v>
      </c>
      <c r="BJ221" s="19" t="s">
        <v>149</v>
      </c>
      <c r="BK221" s="218">
        <f>ROUND(I221*H221,2)</f>
        <v>0</v>
      </c>
      <c r="BL221" s="19" t="s">
        <v>284</v>
      </c>
      <c r="BM221" s="217" t="s">
        <v>1541</v>
      </c>
    </row>
    <row r="222" s="2" customFormat="1">
      <c r="A222" s="40"/>
      <c r="B222" s="41"/>
      <c r="C222" s="42"/>
      <c r="D222" s="219" t="s">
        <v>151</v>
      </c>
      <c r="E222" s="42"/>
      <c r="F222" s="220" t="s">
        <v>1540</v>
      </c>
      <c r="G222" s="42"/>
      <c r="H222" s="42"/>
      <c r="I222" s="221"/>
      <c r="J222" s="42"/>
      <c r="K222" s="42"/>
      <c r="L222" s="46"/>
      <c r="M222" s="222"/>
      <c r="N222" s="223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151</v>
      </c>
      <c r="AU222" s="19" t="s">
        <v>149</v>
      </c>
    </row>
    <row r="223" s="2" customFormat="1" ht="16.5" customHeight="1">
      <c r="A223" s="40"/>
      <c r="B223" s="41"/>
      <c r="C223" s="206" t="s">
        <v>476</v>
      </c>
      <c r="D223" s="206" t="s">
        <v>143</v>
      </c>
      <c r="E223" s="207" t="s">
        <v>1542</v>
      </c>
      <c r="F223" s="208" t="s">
        <v>1543</v>
      </c>
      <c r="G223" s="209" t="s">
        <v>362</v>
      </c>
      <c r="H223" s="210">
        <v>8</v>
      </c>
      <c r="I223" s="211"/>
      <c r="J223" s="212">
        <f>ROUND(I223*H223,2)</f>
        <v>0</v>
      </c>
      <c r="K223" s="208" t="s">
        <v>147</v>
      </c>
      <c r="L223" s="46"/>
      <c r="M223" s="213" t="s">
        <v>19</v>
      </c>
      <c r="N223" s="214" t="s">
        <v>42</v>
      </c>
      <c r="O223" s="86"/>
      <c r="P223" s="215">
        <f>O223*H223</f>
        <v>0</v>
      </c>
      <c r="Q223" s="215">
        <v>0</v>
      </c>
      <c r="R223" s="215">
        <f>Q223*H223</f>
        <v>0</v>
      </c>
      <c r="S223" s="215">
        <v>0</v>
      </c>
      <c r="T223" s="216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17" t="s">
        <v>284</v>
      </c>
      <c r="AT223" s="217" t="s">
        <v>143</v>
      </c>
      <c r="AU223" s="217" t="s">
        <v>149</v>
      </c>
      <c r="AY223" s="19" t="s">
        <v>140</v>
      </c>
      <c r="BE223" s="218">
        <f>IF(N223="základní",J223,0)</f>
        <v>0</v>
      </c>
      <c r="BF223" s="218">
        <f>IF(N223="snížená",J223,0)</f>
        <v>0</v>
      </c>
      <c r="BG223" s="218">
        <f>IF(N223="zákl. přenesená",J223,0)</f>
        <v>0</v>
      </c>
      <c r="BH223" s="218">
        <f>IF(N223="sníž. přenesená",J223,0)</f>
        <v>0</v>
      </c>
      <c r="BI223" s="218">
        <f>IF(N223="nulová",J223,0)</f>
        <v>0</v>
      </c>
      <c r="BJ223" s="19" t="s">
        <v>149</v>
      </c>
      <c r="BK223" s="218">
        <f>ROUND(I223*H223,2)</f>
        <v>0</v>
      </c>
      <c r="BL223" s="19" t="s">
        <v>284</v>
      </c>
      <c r="BM223" s="217" t="s">
        <v>1544</v>
      </c>
    </row>
    <row r="224" s="2" customFormat="1">
      <c r="A224" s="40"/>
      <c r="B224" s="41"/>
      <c r="C224" s="42"/>
      <c r="D224" s="219" t="s">
        <v>151</v>
      </c>
      <c r="E224" s="42"/>
      <c r="F224" s="220" t="s">
        <v>1545</v>
      </c>
      <c r="G224" s="42"/>
      <c r="H224" s="42"/>
      <c r="I224" s="221"/>
      <c r="J224" s="42"/>
      <c r="K224" s="42"/>
      <c r="L224" s="46"/>
      <c r="M224" s="222"/>
      <c r="N224" s="223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151</v>
      </c>
      <c r="AU224" s="19" t="s">
        <v>149</v>
      </c>
    </row>
    <row r="225" s="2" customFormat="1">
      <c r="A225" s="40"/>
      <c r="B225" s="41"/>
      <c r="C225" s="42"/>
      <c r="D225" s="224" t="s">
        <v>153</v>
      </c>
      <c r="E225" s="42"/>
      <c r="F225" s="225" t="s">
        <v>1546</v>
      </c>
      <c r="G225" s="42"/>
      <c r="H225" s="42"/>
      <c r="I225" s="221"/>
      <c r="J225" s="42"/>
      <c r="K225" s="42"/>
      <c r="L225" s="46"/>
      <c r="M225" s="222"/>
      <c r="N225" s="223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153</v>
      </c>
      <c r="AU225" s="19" t="s">
        <v>149</v>
      </c>
    </row>
    <row r="226" s="2" customFormat="1" ht="16.5" customHeight="1">
      <c r="A226" s="40"/>
      <c r="B226" s="41"/>
      <c r="C226" s="248" t="s">
        <v>482</v>
      </c>
      <c r="D226" s="248" t="s">
        <v>215</v>
      </c>
      <c r="E226" s="249" t="s">
        <v>1547</v>
      </c>
      <c r="F226" s="250" t="s">
        <v>1548</v>
      </c>
      <c r="G226" s="251" t="s">
        <v>362</v>
      </c>
      <c r="H226" s="252">
        <v>8</v>
      </c>
      <c r="I226" s="253"/>
      <c r="J226" s="254">
        <f>ROUND(I226*H226,2)</f>
        <v>0</v>
      </c>
      <c r="K226" s="250" t="s">
        <v>147</v>
      </c>
      <c r="L226" s="255"/>
      <c r="M226" s="256" t="s">
        <v>19</v>
      </c>
      <c r="N226" s="257" t="s">
        <v>42</v>
      </c>
      <c r="O226" s="86"/>
      <c r="P226" s="215">
        <f>O226*H226</f>
        <v>0</v>
      </c>
      <c r="Q226" s="215">
        <v>0.00080000000000000004</v>
      </c>
      <c r="R226" s="215">
        <f>Q226*H226</f>
        <v>0.0064000000000000003</v>
      </c>
      <c r="S226" s="215">
        <v>0</v>
      </c>
      <c r="T226" s="216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17" t="s">
        <v>354</v>
      </c>
      <c r="AT226" s="217" t="s">
        <v>215</v>
      </c>
      <c r="AU226" s="217" t="s">
        <v>149</v>
      </c>
      <c r="AY226" s="19" t="s">
        <v>140</v>
      </c>
      <c r="BE226" s="218">
        <f>IF(N226="základní",J226,0)</f>
        <v>0</v>
      </c>
      <c r="BF226" s="218">
        <f>IF(N226="snížená",J226,0)</f>
        <v>0</v>
      </c>
      <c r="BG226" s="218">
        <f>IF(N226="zákl. přenesená",J226,0)</f>
        <v>0</v>
      </c>
      <c r="BH226" s="218">
        <f>IF(N226="sníž. přenesená",J226,0)</f>
        <v>0</v>
      </c>
      <c r="BI226" s="218">
        <f>IF(N226="nulová",J226,0)</f>
        <v>0</v>
      </c>
      <c r="BJ226" s="19" t="s">
        <v>149</v>
      </c>
      <c r="BK226" s="218">
        <f>ROUND(I226*H226,2)</f>
        <v>0</v>
      </c>
      <c r="BL226" s="19" t="s">
        <v>284</v>
      </c>
      <c r="BM226" s="217" t="s">
        <v>1549</v>
      </c>
    </row>
    <row r="227" s="2" customFormat="1">
      <c r="A227" s="40"/>
      <c r="B227" s="41"/>
      <c r="C227" s="42"/>
      <c r="D227" s="219" t="s">
        <v>151</v>
      </c>
      <c r="E227" s="42"/>
      <c r="F227" s="220" t="s">
        <v>1548</v>
      </c>
      <c r="G227" s="42"/>
      <c r="H227" s="42"/>
      <c r="I227" s="221"/>
      <c r="J227" s="42"/>
      <c r="K227" s="42"/>
      <c r="L227" s="46"/>
      <c r="M227" s="222"/>
      <c r="N227" s="223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151</v>
      </c>
      <c r="AU227" s="19" t="s">
        <v>149</v>
      </c>
    </row>
    <row r="228" s="2" customFormat="1" ht="21.75" customHeight="1">
      <c r="A228" s="40"/>
      <c r="B228" s="41"/>
      <c r="C228" s="206" t="s">
        <v>488</v>
      </c>
      <c r="D228" s="206" t="s">
        <v>143</v>
      </c>
      <c r="E228" s="207" t="s">
        <v>1550</v>
      </c>
      <c r="F228" s="208" t="s">
        <v>1551</v>
      </c>
      <c r="G228" s="209" t="s">
        <v>362</v>
      </c>
      <c r="H228" s="210">
        <v>1</v>
      </c>
      <c r="I228" s="211"/>
      <c r="J228" s="212">
        <f>ROUND(I228*H228,2)</f>
        <v>0</v>
      </c>
      <c r="K228" s="208" t="s">
        <v>147</v>
      </c>
      <c r="L228" s="46"/>
      <c r="M228" s="213" t="s">
        <v>19</v>
      </c>
      <c r="N228" s="214" t="s">
        <v>42</v>
      </c>
      <c r="O228" s="86"/>
      <c r="P228" s="215">
        <f>O228*H228</f>
        <v>0</v>
      </c>
      <c r="Q228" s="215">
        <v>0</v>
      </c>
      <c r="R228" s="215">
        <f>Q228*H228</f>
        <v>0</v>
      </c>
      <c r="S228" s="215">
        <v>0</v>
      </c>
      <c r="T228" s="216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17" t="s">
        <v>284</v>
      </c>
      <c r="AT228" s="217" t="s">
        <v>143</v>
      </c>
      <c r="AU228" s="217" t="s">
        <v>149</v>
      </c>
      <c r="AY228" s="19" t="s">
        <v>140</v>
      </c>
      <c r="BE228" s="218">
        <f>IF(N228="základní",J228,0)</f>
        <v>0</v>
      </c>
      <c r="BF228" s="218">
        <f>IF(N228="snížená",J228,0)</f>
        <v>0</v>
      </c>
      <c r="BG228" s="218">
        <f>IF(N228="zákl. přenesená",J228,0)</f>
        <v>0</v>
      </c>
      <c r="BH228" s="218">
        <f>IF(N228="sníž. přenesená",J228,0)</f>
        <v>0</v>
      </c>
      <c r="BI228" s="218">
        <f>IF(N228="nulová",J228,0)</f>
        <v>0</v>
      </c>
      <c r="BJ228" s="19" t="s">
        <v>149</v>
      </c>
      <c r="BK228" s="218">
        <f>ROUND(I228*H228,2)</f>
        <v>0</v>
      </c>
      <c r="BL228" s="19" t="s">
        <v>284</v>
      </c>
      <c r="BM228" s="217" t="s">
        <v>1552</v>
      </c>
    </row>
    <row r="229" s="2" customFormat="1">
      <c r="A229" s="40"/>
      <c r="B229" s="41"/>
      <c r="C229" s="42"/>
      <c r="D229" s="219" t="s">
        <v>151</v>
      </c>
      <c r="E229" s="42"/>
      <c r="F229" s="220" t="s">
        <v>1553</v>
      </c>
      <c r="G229" s="42"/>
      <c r="H229" s="42"/>
      <c r="I229" s="221"/>
      <c r="J229" s="42"/>
      <c r="K229" s="42"/>
      <c r="L229" s="46"/>
      <c r="M229" s="222"/>
      <c r="N229" s="223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151</v>
      </c>
      <c r="AU229" s="19" t="s">
        <v>149</v>
      </c>
    </row>
    <row r="230" s="2" customFormat="1">
      <c r="A230" s="40"/>
      <c r="B230" s="41"/>
      <c r="C230" s="42"/>
      <c r="D230" s="224" t="s">
        <v>153</v>
      </c>
      <c r="E230" s="42"/>
      <c r="F230" s="225" t="s">
        <v>1554</v>
      </c>
      <c r="G230" s="42"/>
      <c r="H230" s="42"/>
      <c r="I230" s="221"/>
      <c r="J230" s="42"/>
      <c r="K230" s="42"/>
      <c r="L230" s="46"/>
      <c r="M230" s="222"/>
      <c r="N230" s="223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153</v>
      </c>
      <c r="AU230" s="19" t="s">
        <v>149</v>
      </c>
    </row>
    <row r="231" s="2" customFormat="1" ht="24.15" customHeight="1">
      <c r="A231" s="40"/>
      <c r="B231" s="41"/>
      <c r="C231" s="248" t="s">
        <v>494</v>
      </c>
      <c r="D231" s="248" t="s">
        <v>215</v>
      </c>
      <c r="E231" s="249" t="s">
        <v>1555</v>
      </c>
      <c r="F231" s="250" t="s">
        <v>1556</v>
      </c>
      <c r="G231" s="251" t="s">
        <v>19</v>
      </c>
      <c r="H231" s="252">
        <v>1</v>
      </c>
      <c r="I231" s="253"/>
      <c r="J231" s="254">
        <f>ROUND(I231*H231,2)</f>
        <v>0</v>
      </c>
      <c r="K231" s="250" t="s">
        <v>19</v>
      </c>
      <c r="L231" s="255"/>
      <c r="M231" s="256" t="s">
        <v>19</v>
      </c>
      <c r="N231" s="257" t="s">
        <v>42</v>
      </c>
      <c r="O231" s="86"/>
      <c r="P231" s="215">
        <f>O231*H231</f>
        <v>0</v>
      </c>
      <c r="Q231" s="215">
        <v>0</v>
      </c>
      <c r="R231" s="215">
        <f>Q231*H231</f>
        <v>0</v>
      </c>
      <c r="S231" s="215">
        <v>0</v>
      </c>
      <c r="T231" s="216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17" t="s">
        <v>354</v>
      </c>
      <c r="AT231" s="217" t="s">
        <v>215</v>
      </c>
      <c r="AU231" s="217" t="s">
        <v>149</v>
      </c>
      <c r="AY231" s="19" t="s">
        <v>140</v>
      </c>
      <c r="BE231" s="218">
        <f>IF(N231="základní",J231,0)</f>
        <v>0</v>
      </c>
      <c r="BF231" s="218">
        <f>IF(N231="snížená",J231,0)</f>
        <v>0</v>
      </c>
      <c r="BG231" s="218">
        <f>IF(N231="zákl. přenesená",J231,0)</f>
        <v>0</v>
      </c>
      <c r="BH231" s="218">
        <f>IF(N231="sníž. přenesená",J231,0)</f>
        <v>0</v>
      </c>
      <c r="BI231" s="218">
        <f>IF(N231="nulová",J231,0)</f>
        <v>0</v>
      </c>
      <c r="BJ231" s="19" t="s">
        <v>149</v>
      </c>
      <c r="BK231" s="218">
        <f>ROUND(I231*H231,2)</f>
        <v>0</v>
      </c>
      <c r="BL231" s="19" t="s">
        <v>284</v>
      </c>
      <c r="BM231" s="217" t="s">
        <v>1557</v>
      </c>
    </row>
    <row r="232" s="2" customFormat="1">
      <c r="A232" s="40"/>
      <c r="B232" s="41"/>
      <c r="C232" s="42"/>
      <c r="D232" s="219" t="s">
        <v>151</v>
      </c>
      <c r="E232" s="42"/>
      <c r="F232" s="220" t="s">
        <v>1558</v>
      </c>
      <c r="G232" s="42"/>
      <c r="H232" s="42"/>
      <c r="I232" s="221"/>
      <c r="J232" s="42"/>
      <c r="K232" s="42"/>
      <c r="L232" s="46"/>
      <c r="M232" s="222"/>
      <c r="N232" s="223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151</v>
      </c>
      <c r="AU232" s="19" t="s">
        <v>149</v>
      </c>
    </row>
    <row r="233" s="2" customFormat="1" ht="16.5" customHeight="1">
      <c r="A233" s="40"/>
      <c r="B233" s="41"/>
      <c r="C233" s="206" t="s">
        <v>504</v>
      </c>
      <c r="D233" s="206" t="s">
        <v>143</v>
      </c>
      <c r="E233" s="207" t="s">
        <v>1559</v>
      </c>
      <c r="F233" s="208" t="s">
        <v>1560</v>
      </c>
      <c r="G233" s="209" t="s">
        <v>362</v>
      </c>
      <c r="H233" s="210">
        <v>1</v>
      </c>
      <c r="I233" s="211"/>
      <c r="J233" s="212">
        <f>ROUND(I233*H233,2)</f>
        <v>0</v>
      </c>
      <c r="K233" s="208" t="s">
        <v>147</v>
      </c>
      <c r="L233" s="46"/>
      <c r="M233" s="213" t="s">
        <v>19</v>
      </c>
      <c r="N233" s="214" t="s">
        <v>42</v>
      </c>
      <c r="O233" s="86"/>
      <c r="P233" s="215">
        <f>O233*H233</f>
        <v>0</v>
      </c>
      <c r="Q233" s="215">
        <v>0</v>
      </c>
      <c r="R233" s="215">
        <f>Q233*H233</f>
        <v>0</v>
      </c>
      <c r="S233" s="215">
        <v>0</v>
      </c>
      <c r="T233" s="216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17" t="s">
        <v>284</v>
      </c>
      <c r="AT233" s="217" t="s">
        <v>143</v>
      </c>
      <c r="AU233" s="217" t="s">
        <v>149</v>
      </c>
      <c r="AY233" s="19" t="s">
        <v>140</v>
      </c>
      <c r="BE233" s="218">
        <f>IF(N233="základní",J233,0)</f>
        <v>0</v>
      </c>
      <c r="BF233" s="218">
        <f>IF(N233="snížená",J233,0)</f>
        <v>0</v>
      </c>
      <c r="BG233" s="218">
        <f>IF(N233="zákl. přenesená",J233,0)</f>
        <v>0</v>
      </c>
      <c r="BH233" s="218">
        <f>IF(N233="sníž. přenesená",J233,0)</f>
        <v>0</v>
      </c>
      <c r="BI233" s="218">
        <f>IF(N233="nulová",J233,0)</f>
        <v>0</v>
      </c>
      <c r="BJ233" s="19" t="s">
        <v>149</v>
      </c>
      <c r="BK233" s="218">
        <f>ROUND(I233*H233,2)</f>
        <v>0</v>
      </c>
      <c r="BL233" s="19" t="s">
        <v>284</v>
      </c>
      <c r="BM233" s="217" t="s">
        <v>1561</v>
      </c>
    </row>
    <row r="234" s="2" customFormat="1">
      <c r="A234" s="40"/>
      <c r="B234" s="41"/>
      <c r="C234" s="42"/>
      <c r="D234" s="219" t="s">
        <v>151</v>
      </c>
      <c r="E234" s="42"/>
      <c r="F234" s="220" t="s">
        <v>1562</v>
      </c>
      <c r="G234" s="42"/>
      <c r="H234" s="42"/>
      <c r="I234" s="221"/>
      <c r="J234" s="42"/>
      <c r="K234" s="42"/>
      <c r="L234" s="46"/>
      <c r="M234" s="222"/>
      <c r="N234" s="223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151</v>
      </c>
      <c r="AU234" s="19" t="s">
        <v>149</v>
      </c>
    </row>
    <row r="235" s="2" customFormat="1">
      <c r="A235" s="40"/>
      <c r="B235" s="41"/>
      <c r="C235" s="42"/>
      <c r="D235" s="224" t="s">
        <v>153</v>
      </c>
      <c r="E235" s="42"/>
      <c r="F235" s="225" t="s">
        <v>1563</v>
      </c>
      <c r="G235" s="42"/>
      <c r="H235" s="42"/>
      <c r="I235" s="221"/>
      <c r="J235" s="42"/>
      <c r="K235" s="42"/>
      <c r="L235" s="46"/>
      <c r="M235" s="222"/>
      <c r="N235" s="223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153</v>
      </c>
      <c r="AU235" s="19" t="s">
        <v>149</v>
      </c>
    </row>
    <row r="236" s="2" customFormat="1" ht="24.15" customHeight="1">
      <c r="A236" s="40"/>
      <c r="B236" s="41"/>
      <c r="C236" s="206" t="s">
        <v>511</v>
      </c>
      <c r="D236" s="206" t="s">
        <v>143</v>
      </c>
      <c r="E236" s="207" t="s">
        <v>1564</v>
      </c>
      <c r="F236" s="208" t="s">
        <v>1565</v>
      </c>
      <c r="G236" s="209" t="s">
        <v>362</v>
      </c>
      <c r="H236" s="210">
        <v>2</v>
      </c>
      <c r="I236" s="211"/>
      <c r="J236" s="212">
        <f>ROUND(I236*H236,2)</f>
        <v>0</v>
      </c>
      <c r="K236" s="208" t="s">
        <v>147</v>
      </c>
      <c r="L236" s="46"/>
      <c r="M236" s="213" t="s">
        <v>19</v>
      </c>
      <c r="N236" s="214" t="s">
        <v>42</v>
      </c>
      <c r="O236" s="86"/>
      <c r="P236" s="215">
        <f>O236*H236</f>
        <v>0</v>
      </c>
      <c r="Q236" s="215">
        <v>0</v>
      </c>
      <c r="R236" s="215">
        <f>Q236*H236</f>
        <v>0</v>
      </c>
      <c r="S236" s="215">
        <v>0</v>
      </c>
      <c r="T236" s="216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17" t="s">
        <v>284</v>
      </c>
      <c r="AT236" s="217" t="s">
        <v>143</v>
      </c>
      <c r="AU236" s="217" t="s">
        <v>149</v>
      </c>
      <c r="AY236" s="19" t="s">
        <v>140</v>
      </c>
      <c r="BE236" s="218">
        <f>IF(N236="základní",J236,0)</f>
        <v>0</v>
      </c>
      <c r="BF236" s="218">
        <f>IF(N236="snížená",J236,0)</f>
        <v>0</v>
      </c>
      <c r="BG236" s="218">
        <f>IF(N236="zákl. přenesená",J236,0)</f>
        <v>0</v>
      </c>
      <c r="BH236" s="218">
        <f>IF(N236="sníž. přenesená",J236,0)</f>
        <v>0</v>
      </c>
      <c r="BI236" s="218">
        <f>IF(N236="nulová",J236,0)</f>
        <v>0</v>
      </c>
      <c r="BJ236" s="19" t="s">
        <v>149</v>
      </c>
      <c r="BK236" s="218">
        <f>ROUND(I236*H236,2)</f>
        <v>0</v>
      </c>
      <c r="BL236" s="19" t="s">
        <v>284</v>
      </c>
      <c r="BM236" s="217" t="s">
        <v>1566</v>
      </c>
    </row>
    <row r="237" s="2" customFormat="1">
      <c r="A237" s="40"/>
      <c r="B237" s="41"/>
      <c r="C237" s="42"/>
      <c r="D237" s="219" t="s">
        <v>151</v>
      </c>
      <c r="E237" s="42"/>
      <c r="F237" s="220" t="s">
        <v>1567</v>
      </c>
      <c r="G237" s="42"/>
      <c r="H237" s="42"/>
      <c r="I237" s="221"/>
      <c r="J237" s="42"/>
      <c r="K237" s="42"/>
      <c r="L237" s="46"/>
      <c r="M237" s="222"/>
      <c r="N237" s="223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151</v>
      </c>
      <c r="AU237" s="19" t="s">
        <v>149</v>
      </c>
    </row>
    <row r="238" s="2" customFormat="1">
      <c r="A238" s="40"/>
      <c r="B238" s="41"/>
      <c r="C238" s="42"/>
      <c r="D238" s="224" t="s">
        <v>153</v>
      </c>
      <c r="E238" s="42"/>
      <c r="F238" s="225" t="s">
        <v>1568</v>
      </c>
      <c r="G238" s="42"/>
      <c r="H238" s="42"/>
      <c r="I238" s="221"/>
      <c r="J238" s="42"/>
      <c r="K238" s="42"/>
      <c r="L238" s="46"/>
      <c r="M238" s="222"/>
      <c r="N238" s="223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153</v>
      </c>
      <c r="AU238" s="19" t="s">
        <v>149</v>
      </c>
    </row>
    <row r="239" s="2" customFormat="1" ht="16.5" customHeight="1">
      <c r="A239" s="40"/>
      <c r="B239" s="41"/>
      <c r="C239" s="248" t="s">
        <v>517</v>
      </c>
      <c r="D239" s="248" t="s">
        <v>215</v>
      </c>
      <c r="E239" s="249" t="s">
        <v>1569</v>
      </c>
      <c r="F239" s="250" t="s">
        <v>1570</v>
      </c>
      <c r="G239" s="251" t="s">
        <v>362</v>
      </c>
      <c r="H239" s="252">
        <v>2</v>
      </c>
      <c r="I239" s="253"/>
      <c r="J239" s="254">
        <f>ROUND(I239*H239,2)</f>
        <v>0</v>
      </c>
      <c r="K239" s="250" t="s">
        <v>147</v>
      </c>
      <c r="L239" s="255"/>
      <c r="M239" s="256" t="s">
        <v>19</v>
      </c>
      <c r="N239" s="257" t="s">
        <v>42</v>
      </c>
      <c r="O239" s="86"/>
      <c r="P239" s="215">
        <f>O239*H239</f>
        <v>0</v>
      </c>
      <c r="Q239" s="215">
        <v>0.0015</v>
      </c>
      <c r="R239" s="215">
        <f>Q239*H239</f>
        <v>0.0030000000000000001</v>
      </c>
      <c r="S239" s="215">
        <v>0</v>
      </c>
      <c r="T239" s="216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17" t="s">
        <v>354</v>
      </c>
      <c r="AT239" s="217" t="s">
        <v>215</v>
      </c>
      <c r="AU239" s="217" t="s">
        <v>149</v>
      </c>
      <c r="AY239" s="19" t="s">
        <v>140</v>
      </c>
      <c r="BE239" s="218">
        <f>IF(N239="základní",J239,0)</f>
        <v>0</v>
      </c>
      <c r="BF239" s="218">
        <f>IF(N239="snížená",J239,0)</f>
        <v>0</v>
      </c>
      <c r="BG239" s="218">
        <f>IF(N239="zákl. přenesená",J239,0)</f>
        <v>0</v>
      </c>
      <c r="BH239" s="218">
        <f>IF(N239="sníž. přenesená",J239,0)</f>
        <v>0</v>
      </c>
      <c r="BI239" s="218">
        <f>IF(N239="nulová",J239,0)</f>
        <v>0</v>
      </c>
      <c r="BJ239" s="19" t="s">
        <v>149</v>
      </c>
      <c r="BK239" s="218">
        <f>ROUND(I239*H239,2)</f>
        <v>0</v>
      </c>
      <c r="BL239" s="19" t="s">
        <v>284</v>
      </c>
      <c r="BM239" s="217" t="s">
        <v>1571</v>
      </c>
    </row>
    <row r="240" s="2" customFormat="1">
      <c r="A240" s="40"/>
      <c r="B240" s="41"/>
      <c r="C240" s="42"/>
      <c r="D240" s="219" t="s">
        <v>151</v>
      </c>
      <c r="E240" s="42"/>
      <c r="F240" s="220" t="s">
        <v>1570</v>
      </c>
      <c r="G240" s="42"/>
      <c r="H240" s="42"/>
      <c r="I240" s="221"/>
      <c r="J240" s="42"/>
      <c r="K240" s="42"/>
      <c r="L240" s="46"/>
      <c r="M240" s="222"/>
      <c r="N240" s="223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151</v>
      </c>
      <c r="AU240" s="19" t="s">
        <v>149</v>
      </c>
    </row>
    <row r="241" s="2" customFormat="1" ht="24.15" customHeight="1">
      <c r="A241" s="40"/>
      <c r="B241" s="41"/>
      <c r="C241" s="206" t="s">
        <v>523</v>
      </c>
      <c r="D241" s="206" t="s">
        <v>143</v>
      </c>
      <c r="E241" s="207" t="s">
        <v>1572</v>
      </c>
      <c r="F241" s="208" t="s">
        <v>1573</v>
      </c>
      <c r="G241" s="209" t="s">
        <v>362</v>
      </c>
      <c r="H241" s="210">
        <v>4</v>
      </c>
      <c r="I241" s="211"/>
      <c r="J241" s="212">
        <f>ROUND(I241*H241,2)</f>
        <v>0</v>
      </c>
      <c r="K241" s="208" t="s">
        <v>147</v>
      </c>
      <c r="L241" s="46"/>
      <c r="M241" s="213" t="s">
        <v>19</v>
      </c>
      <c r="N241" s="214" t="s">
        <v>42</v>
      </c>
      <c r="O241" s="86"/>
      <c r="P241" s="215">
        <f>O241*H241</f>
        <v>0</v>
      </c>
      <c r="Q241" s="215">
        <v>0</v>
      </c>
      <c r="R241" s="215">
        <f>Q241*H241</f>
        <v>0</v>
      </c>
      <c r="S241" s="215">
        <v>0</v>
      </c>
      <c r="T241" s="216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17" t="s">
        <v>284</v>
      </c>
      <c r="AT241" s="217" t="s">
        <v>143</v>
      </c>
      <c r="AU241" s="217" t="s">
        <v>149</v>
      </c>
      <c r="AY241" s="19" t="s">
        <v>140</v>
      </c>
      <c r="BE241" s="218">
        <f>IF(N241="základní",J241,0)</f>
        <v>0</v>
      </c>
      <c r="BF241" s="218">
        <f>IF(N241="snížená",J241,0)</f>
        <v>0</v>
      </c>
      <c r="BG241" s="218">
        <f>IF(N241="zákl. přenesená",J241,0)</f>
        <v>0</v>
      </c>
      <c r="BH241" s="218">
        <f>IF(N241="sníž. přenesená",J241,0)</f>
        <v>0</v>
      </c>
      <c r="BI241" s="218">
        <f>IF(N241="nulová",J241,0)</f>
        <v>0</v>
      </c>
      <c r="BJ241" s="19" t="s">
        <v>149</v>
      </c>
      <c r="BK241" s="218">
        <f>ROUND(I241*H241,2)</f>
        <v>0</v>
      </c>
      <c r="BL241" s="19" t="s">
        <v>284</v>
      </c>
      <c r="BM241" s="217" t="s">
        <v>1574</v>
      </c>
    </row>
    <row r="242" s="2" customFormat="1">
      <c r="A242" s="40"/>
      <c r="B242" s="41"/>
      <c r="C242" s="42"/>
      <c r="D242" s="219" t="s">
        <v>151</v>
      </c>
      <c r="E242" s="42"/>
      <c r="F242" s="220" t="s">
        <v>1575</v>
      </c>
      <c r="G242" s="42"/>
      <c r="H242" s="42"/>
      <c r="I242" s="221"/>
      <c r="J242" s="42"/>
      <c r="K242" s="42"/>
      <c r="L242" s="46"/>
      <c r="M242" s="222"/>
      <c r="N242" s="223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151</v>
      </c>
      <c r="AU242" s="19" t="s">
        <v>149</v>
      </c>
    </row>
    <row r="243" s="2" customFormat="1">
      <c r="A243" s="40"/>
      <c r="B243" s="41"/>
      <c r="C243" s="42"/>
      <c r="D243" s="224" t="s">
        <v>153</v>
      </c>
      <c r="E243" s="42"/>
      <c r="F243" s="225" t="s">
        <v>1576</v>
      </c>
      <c r="G243" s="42"/>
      <c r="H243" s="42"/>
      <c r="I243" s="221"/>
      <c r="J243" s="42"/>
      <c r="K243" s="42"/>
      <c r="L243" s="46"/>
      <c r="M243" s="222"/>
      <c r="N243" s="223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153</v>
      </c>
      <c r="AU243" s="19" t="s">
        <v>149</v>
      </c>
    </row>
    <row r="244" s="2" customFormat="1" ht="16.5" customHeight="1">
      <c r="A244" s="40"/>
      <c r="B244" s="41"/>
      <c r="C244" s="248" t="s">
        <v>530</v>
      </c>
      <c r="D244" s="248" t="s">
        <v>215</v>
      </c>
      <c r="E244" s="249" t="s">
        <v>1577</v>
      </c>
      <c r="F244" s="250" t="s">
        <v>1578</v>
      </c>
      <c r="G244" s="251" t="s">
        <v>362</v>
      </c>
      <c r="H244" s="252">
        <v>4</v>
      </c>
      <c r="I244" s="253"/>
      <c r="J244" s="254">
        <f>ROUND(I244*H244,2)</f>
        <v>0</v>
      </c>
      <c r="K244" s="250" t="s">
        <v>147</v>
      </c>
      <c r="L244" s="255"/>
      <c r="M244" s="256" t="s">
        <v>19</v>
      </c>
      <c r="N244" s="257" t="s">
        <v>42</v>
      </c>
      <c r="O244" s="86"/>
      <c r="P244" s="215">
        <f>O244*H244</f>
        <v>0</v>
      </c>
      <c r="Q244" s="215">
        <v>0.0012999999999999999</v>
      </c>
      <c r="R244" s="215">
        <f>Q244*H244</f>
        <v>0.0051999999999999998</v>
      </c>
      <c r="S244" s="215">
        <v>0</v>
      </c>
      <c r="T244" s="216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17" t="s">
        <v>354</v>
      </c>
      <c r="AT244" s="217" t="s">
        <v>215</v>
      </c>
      <c r="AU244" s="217" t="s">
        <v>149</v>
      </c>
      <c r="AY244" s="19" t="s">
        <v>140</v>
      </c>
      <c r="BE244" s="218">
        <f>IF(N244="základní",J244,0)</f>
        <v>0</v>
      </c>
      <c r="BF244" s="218">
        <f>IF(N244="snížená",J244,0)</f>
        <v>0</v>
      </c>
      <c r="BG244" s="218">
        <f>IF(N244="zákl. přenesená",J244,0)</f>
        <v>0</v>
      </c>
      <c r="BH244" s="218">
        <f>IF(N244="sníž. přenesená",J244,0)</f>
        <v>0</v>
      </c>
      <c r="BI244" s="218">
        <f>IF(N244="nulová",J244,0)</f>
        <v>0</v>
      </c>
      <c r="BJ244" s="19" t="s">
        <v>149</v>
      </c>
      <c r="BK244" s="218">
        <f>ROUND(I244*H244,2)</f>
        <v>0</v>
      </c>
      <c r="BL244" s="19" t="s">
        <v>284</v>
      </c>
      <c r="BM244" s="217" t="s">
        <v>1579</v>
      </c>
    </row>
    <row r="245" s="2" customFormat="1">
      <c r="A245" s="40"/>
      <c r="B245" s="41"/>
      <c r="C245" s="42"/>
      <c r="D245" s="219" t="s">
        <v>151</v>
      </c>
      <c r="E245" s="42"/>
      <c r="F245" s="220" t="s">
        <v>1578</v>
      </c>
      <c r="G245" s="42"/>
      <c r="H245" s="42"/>
      <c r="I245" s="221"/>
      <c r="J245" s="42"/>
      <c r="K245" s="42"/>
      <c r="L245" s="46"/>
      <c r="M245" s="222"/>
      <c r="N245" s="223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151</v>
      </c>
      <c r="AU245" s="19" t="s">
        <v>149</v>
      </c>
    </row>
    <row r="246" s="2" customFormat="1" ht="16.5" customHeight="1">
      <c r="A246" s="40"/>
      <c r="B246" s="41"/>
      <c r="C246" s="206" t="s">
        <v>537</v>
      </c>
      <c r="D246" s="206" t="s">
        <v>143</v>
      </c>
      <c r="E246" s="207" t="s">
        <v>1580</v>
      </c>
      <c r="F246" s="208" t="s">
        <v>1581</v>
      </c>
      <c r="G246" s="209" t="s">
        <v>362</v>
      </c>
      <c r="H246" s="210">
        <v>1</v>
      </c>
      <c r="I246" s="211"/>
      <c r="J246" s="212">
        <f>ROUND(I246*H246,2)</f>
        <v>0</v>
      </c>
      <c r="K246" s="208" t="s">
        <v>147</v>
      </c>
      <c r="L246" s="46"/>
      <c r="M246" s="213" t="s">
        <v>19</v>
      </c>
      <c r="N246" s="214" t="s">
        <v>42</v>
      </c>
      <c r="O246" s="86"/>
      <c r="P246" s="215">
        <f>O246*H246</f>
        <v>0</v>
      </c>
      <c r="Q246" s="215">
        <v>0</v>
      </c>
      <c r="R246" s="215">
        <f>Q246*H246</f>
        <v>0</v>
      </c>
      <c r="S246" s="215">
        <v>0</v>
      </c>
      <c r="T246" s="216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17" t="s">
        <v>284</v>
      </c>
      <c r="AT246" s="217" t="s">
        <v>143</v>
      </c>
      <c r="AU246" s="217" t="s">
        <v>149</v>
      </c>
      <c r="AY246" s="19" t="s">
        <v>140</v>
      </c>
      <c r="BE246" s="218">
        <f>IF(N246="základní",J246,0)</f>
        <v>0</v>
      </c>
      <c r="BF246" s="218">
        <f>IF(N246="snížená",J246,0)</f>
        <v>0</v>
      </c>
      <c r="BG246" s="218">
        <f>IF(N246="zákl. přenesená",J246,0)</f>
        <v>0</v>
      </c>
      <c r="BH246" s="218">
        <f>IF(N246="sníž. přenesená",J246,0)</f>
        <v>0</v>
      </c>
      <c r="BI246" s="218">
        <f>IF(N246="nulová",J246,0)</f>
        <v>0</v>
      </c>
      <c r="BJ246" s="19" t="s">
        <v>149</v>
      </c>
      <c r="BK246" s="218">
        <f>ROUND(I246*H246,2)</f>
        <v>0</v>
      </c>
      <c r="BL246" s="19" t="s">
        <v>284</v>
      </c>
      <c r="BM246" s="217" t="s">
        <v>1582</v>
      </c>
    </row>
    <row r="247" s="2" customFormat="1">
      <c r="A247" s="40"/>
      <c r="B247" s="41"/>
      <c r="C247" s="42"/>
      <c r="D247" s="219" t="s">
        <v>151</v>
      </c>
      <c r="E247" s="42"/>
      <c r="F247" s="220" t="s">
        <v>1583</v>
      </c>
      <c r="G247" s="42"/>
      <c r="H247" s="42"/>
      <c r="I247" s="221"/>
      <c r="J247" s="42"/>
      <c r="K247" s="42"/>
      <c r="L247" s="46"/>
      <c r="M247" s="222"/>
      <c r="N247" s="223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151</v>
      </c>
      <c r="AU247" s="19" t="s">
        <v>149</v>
      </c>
    </row>
    <row r="248" s="2" customFormat="1">
      <c r="A248" s="40"/>
      <c r="B248" s="41"/>
      <c r="C248" s="42"/>
      <c r="D248" s="224" t="s">
        <v>153</v>
      </c>
      <c r="E248" s="42"/>
      <c r="F248" s="225" t="s">
        <v>1584</v>
      </c>
      <c r="G248" s="42"/>
      <c r="H248" s="42"/>
      <c r="I248" s="221"/>
      <c r="J248" s="42"/>
      <c r="K248" s="42"/>
      <c r="L248" s="46"/>
      <c r="M248" s="222"/>
      <c r="N248" s="223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153</v>
      </c>
      <c r="AU248" s="19" t="s">
        <v>149</v>
      </c>
    </row>
    <row r="249" s="2" customFormat="1" ht="16.5" customHeight="1">
      <c r="A249" s="40"/>
      <c r="B249" s="41"/>
      <c r="C249" s="206" t="s">
        <v>543</v>
      </c>
      <c r="D249" s="206" t="s">
        <v>143</v>
      </c>
      <c r="E249" s="207" t="s">
        <v>1585</v>
      </c>
      <c r="F249" s="208" t="s">
        <v>1586</v>
      </c>
      <c r="G249" s="209" t="s">
        <v>308</v>
      </c>
      <c r="H249" s="210">
        <v>0.22800000000000001</v>
      </c>
      <c r="I249" s="211"/>
      <c r="J249" s="212">
        <f>ROUND(I249*H249,2)</f>
        <v>0</v>
      </c>
      <c r="K249" s="208" t="s">
        <v>147</v>
      </c>
      <c r="L249" s="46"/>
      <c r="M249" s="213" t="s">
        <v>19</v>
      </c>
      <c r="N249" s="214" t="s">
        <v>42</v>
      </c>
      <c r="O249" s="86"/>
      <c r="P249" s="215">
        <f>O249*H249</f>
        <v>0</v>
      </c>
      <c r="Q249" s="215">
        <v>0</v>
      </c>
      <c r="R249" s="215">
        <f>Q249*H249</f>
        <v>0</v>
      </c>
      <c r="S249" s="215">
        <v>0</v>
      </c>
      <c r="T249" s="216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17" t="s">
        <v>284</v>
      </c>
      <c r="AT249" s="217" t="s">
        <v>143</v>
      </c>
      <c r="AU249" s="217" t="s">
        <v>149</v>
      </c>
      <c r="AY249" s="19" t="s">
        <v>140</v>
      </c>
      <c r="BE249" s="218">
        <f>IF(N249="základní",J249,0)</f>
        <v>0</v>
      </c>
      <c r="BF249" s="218">
        <f>IF(N249="snížená",J249,0)</f>
        <v>0</v>
      </c>
      <c r="BG249" s="218">
        <f>IF(N249="zákl. přenesená",J249,0)</f>
        <v>0</v>
      </c>
      <c r="BH249" s="218">
        <f>IF(N249="sníž. přenesená",J249,0)</f>
        <v>0</v>
      </c>
      <c r="BI249" s="218">
        <f>IF(N249="nulová",J249,0)</f>
        <v>0</v>
      </c>
      <c r="BJ249" s="19" t="s">
        <v>149</v>
      </c>
      <c r="BK249" s="218">
        <f>ROUND(I249*H249,2)</f>
        <v>0</v>
      </c>
      <c r="BL249" s="19" t="s">
        <v>284</v>
      </c>
      <c r="BM249" s="217" t="s">
        <v>1587</v>
      </c>
    </row>
    <row r="250" s="2" customFormat="1">
      <c r="A250" s="40"/>
      <c r="B250" s="41"/>
      <c r="C250" s="42"/>
      <c r="D250" s="219" t="s">
        <v>151</v>
      </c>
      <c r="E250" s="42"/>
      <c r="F250" s="220" t="s">
        <v>1588</v>
      </c>
      <c r="G250" s="42"/>
      <c r="H250" s="42"/>
      <c r="I250" s="221"/>
      <c r="J250" s="42"/>
      <c r="K250" s="42"/>
      <c r="L250" s="46"/>
      <c r="M250" s="222"/>
      <c r="N250" s="223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151</v>
      </c>
      <c r="AU250" s="19" t="s">
        <v>149</v>
      </c>
    </row>
    <row r="251" s="2" customFormat="1">
      <c r="A251" s="40"/>
      <c r="B251" s="41"/>
      <c r="C251" s="42"/>
      <c r="D251" s="224" t="s">
        <v>153</v>
      </c>
      <c r="E251" s="42"/>
      <c r="F251" s="225" t="s">
        <v>1589</v>
      </c>
      <c r="G251" s="42"/>
      <c r="H251" s="42"/>
      <c r="I251" s="221"/>
      <c r="J251" s="42"/>
      <c r="K251" s="42"/>
      <c r="L251" s="46"/>
      <c r="M251" s="271"/>
      <c r="N251" s="272"/>
      <c r="O251" s="273"/>
      <c r="P251" s="273"/>
      <c r="Q251" s="273"/>
      <c r="R251" s="273"/>
      <c r="S251" s="273"/>
      <c r="T251" s="274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153</v>
      </c>
      <c r="AU251" s="19" t="s">
        <v>149</v>
      </c>
    </row>
    <row r="252" s="2" customFormat="1" ht="6.96" customHeight="1">
      <c r="A252" s="40"/>
      <c r="B252" s="61"/>
      <c r="C252" s="62"/>
      <c r="D252" s="62"/>
      <c r="E252" s="62"/>
      <c r="F252" s="62"/>
      <c r="G252" s="62"/>
      <c r="H252" s="62"/>
      <c r="I252" s="62"/>
      <c r="J252" s="62"/>
      <c r="K252" s="62"/>
      <c r="L252" s="46"/>
      <c r="M252" s="40"/>
      <c r="O252" s="40"/>
      <c r="P252" s="40"/>
      <c r="Q252" s="40"/>
      <c r="R252" s="40"/>
      <c r="S252" s="40"/>
      <c r="T252" s="40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</row>
  </sheetData>
  <sheetProtection sheet="1" autoFilter="0" formatColumns="0" formatRows="0" objects="1" scenarios="1" spinCount="100000" saltValue="bjEnMyDnnFqWXUbwiwVp+aClWtl/U6LW40Ms2DfjdH0iibX79ZKG0KvGaP/0QTecuMbgO6GfUcMbeFk2A9qg+w==" hashValue="iSenlYfSu5WZodRvayIdN7sfZ5rHNkY/q9EeY0MgMG737VH7bF+S3KCUCTTyfhizeFMpS7XD4nfeBqZY0U5PDQ==" algorithmName="SHA-512" password="CC35"/>
  <autoFilter ref="C85:K251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1" r:id="rId1" display="https://podminky.urs.cz/item/CS_URS_2025_01/612135101"/>
    <hyperlink ref="F95" r:id="rId2" display="https://podminky.urs.cz/item/CS_URS_2025_01/612315101"/>
    <hyperlink ref="F100" r:id="rId3" display="https://podminky.urs.cz/item/CS_URS_2025_01/973031151"/>
    <hyperlink ref="F104" r:id="rId4" display="https://podminky.urs.cz/item/CS_URS_2025_01/974031121"/>
    <hyperlink ref="F108" r:id="rId5" display="https://podminky.urs.cz/item/CS_URS_2025_01/977151111"/>
    <hyperlink ref="F113" r:id="rId6" display="https://podminky.urs.cz/item/CS_URS_2025_01/997013212"/>
    <hyperlink ref="F116" r:id="rId7" display="https://podminky.urs.cz/item/CS_URS_2025_01/997013501"/>
    <hyperlink ref="F119" r:id="rId8" display="https://podminky.urs.cz/item/CS_URS_2025_01/997013509"/>
    <hyperlink ref="F123" r:id="rId9" display="https://podminky.urs.cz/item/CS_URS_2025_01/997013603"/>
    <hyperlink ref="F127" r:id="rId10" display="https://podminky.urs.cz/item/CS_URS_2025_01/998018002"/>
    <hyperlink ref="F132" r:id="rId11" display="https://podminky.urs.cz/item/CS_URS_2025_01/741112001"/>
    <hyperlink ref="F137" r:id="rId12" display="https://podminky.urs.cz/item/CS_URS_2025_01/741122015"/>
    <hyperlink ref="F144" r:id="rId13" display="https://podminky.urs.cz/item/CS_URS_2025_01/741122016"/>
    <hyperlink ref="F151" r:id="rId14" display="https://podminky.urs.cz/item/CS_URS_2025_01/741122024"/>
    <hyperlink ref="F157" r:id="rId15" display="https://podminky.urs.cz/item/CS_URS_2025_01/741122031"/>
    <hyperlink ref="F163" r:id="rId16" display="https://podminky.urs.cz/item/CS_URS_2025_01/741130001"/>
    <hyperlink ref="F167" r:id="rId17" display="https://podminky.urs.cz/item/CS_URS_2025_01/741130005"/>
    <hyperlink ref="F170" r:id="rId18" display="https://podminky.urs.cz/item/CS_URS_2025_01/741130115"/>
    <hyperlink ref="F174" r:id="rId19" display="https://podminky.urs.cz/item/CS_URS_2025_01/741130134"/>
    <hyperlink ref="F177" r:id="rId20" display="https://podminky.urs.cz/item/CS_URS_2025_01/741210002"/>
    <hyperlink ref="F185" r:id="rId21" display="https://podminky.urs.cz/item/CS_URS_2025_01/741310001"/>
    <hyperlink ref="F190" r:id="rId22" display="https://podminky.urs.cz/item/CS_URS_2025_01/741310003"/>
    <hyperlink ref="F195" r:id="rId23" display="https://podminky.urs.cz/item/CS_URS_2025_01/741310252"/>
    <hyperlink ref="F198" r:id="rId24" display="https://podminky.urs.cz/item/CS_URS_2025_01/741310401"/>
    <hyperlink ref="F201" r:id="rId25" display="https://podminky.urs.cz/item/CS_URS_2025_01/741313012"/>
    <hyperlink ref="F206" r:id="rId26" display="https://podminky.urs.cz/item/CS_URS_2025_01/741313083"/>
    <hyperlink ref="F211" r:id="rId27" display="https://podminky.urs.cz/item/CS_URS_2025_01/741320104"/>
    <hyperlink ref="F218" r:id="rId28" display="https://podminky.urs.cz/item/CS_URS_2025_01/741320164"/>
    <hyperlink ref="F225" r:id="rId29" display="https://podminky.urs.cz/item/CS_URS_2025_01/741321002"/>
    <hyperlink ref="F230" r:id="rId30" display="https://podminky.urs.cz/item/CS_URS_2025_01/741322011"/>
    <hyperlink ref="F235" r:id="rId31" display="https://podminky.urs.cz/item/CS_URS_2025_01/741330202"/>
    <hyperlink ref="F238" r:id="rId32" display="https://podminky.urs.cz/item/CS_URS_2025_01/741372022"/>
    <hyperlink ref="F243" r:id="rId33" display="https://podminky.urs.cz/item/CS_URS_2025_01/741372062"/>
    <hyperlink ref="F248" r:id="rId34" display="https://podminky.urs.cz/item/CS_URS_2025_01/741810002"/>
    <hyperlink ref="F251" r:id="rId35" display="https://podminky.urs.cz/item/CS_URS_2025_01/99874110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6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88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78</v>
      </c>
    </row>
    <row r="4" s="1" customFormat="1" ht="24.96" customHeight="1">
      <c r="B4" s="22"/>
      <c r="D4" s="132" t="s">
        <v>98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Oprava bytů výpravní budovy žst. SÁZAVA U ŽĎÁRU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99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1590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101</v>
      </c>
      <c r="G12" s="40"/>
      <c r="H12" s="40"/>
      <c r="I12" s="134" t="s">
        <v>23</v>
      </c>
      <c r="J12" s="139" t="str">
        <f>'Rekapitulace stavby'!AN8</f>
        <v>12. 12. 2024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 xml:space="preserve"> </v>
      </c>
      <c r="F15" s="40"/>
      <c r="G15" s="40"/>
      <c r="H15" s="40"/>
      <c r="I15" s="134" t="s">
        <v>28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28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33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28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34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36</v>
      </c>
      <c r="E30" s="40"/>
      <c r="F30" s="40"/>
      <c r="G30" s="40"/>
      <c r="H30" s="40"/>
      <c r="I30" s="40"/>
      <c r="J30" s="146">
        <f>ROUND(J86,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38</v>
      </c>
      <c r="G32" s="40"/>
      <c r="H32" s="40"/>
      <c r="I32" s="147" t="s">
        <v>37</v>
      </c>
      <c r="J32" s="147" t="s">
        <v>39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40</v>
      </c>
      <c r="E33" s="134" t="s">
        <v>41</v>
      </c>
      <c r="F33" s="149">
        <f>ROUND((SUM(BE86:BE251)),  2)</f>
        <v>0</v>
      </c>
      <c r="G33" s="40"/>
      <c r="H33" s="40"/>
      <c r="I33" s="150">
        <v>0.20999999999999999</v>
      </c>
      <c r="J33" s="149">
        <f>ROUND(((SUM(BE86:BE251))*I33),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42</v>
      </c>
      <c r="F34" s="149">
        <f>ROUND((SUM(BF86:BF251)),  2)</f>
        <v>0</v>
      </c>
      <c r="G34" s="40"/>
      <c r="H34" s="40"/>
      <c r="I34" s="150">
        <v>0.12</v>
      </c>
      <c r="J34" s="149">
        <f>ROUND(((SUM(BF86:BF251))*I34),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43</v>
      </c>
      <c r="F35" s="149">
        <f>ROUND((SUM(BG86:BG251)),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44</v>
      </c>
      <c r="F36" s="149">
        <f>ROUND((SUM(BH86:BH251)),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45</v>
      </c>
      <c r="F37" s="149">
        <f>ROUND((SUM(BI86:BI251)),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46</v>
      </c>
      <c r="E39" s="153"/>
      <c r="F39" s="153"/>
      <c r="G39" s="154" t="s">
        <v>47</v>
      </c>
      <c r="H39" s="155" t="s">
        <v>48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102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Oprava bytů výpravní budovy žst. SÁZAVA U ŽĎÁRU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99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04 - byt 02 vnitřní elektroinstalace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Sázava u Žďáru, k. ú. Velká Losenice</v>
      </c>
      <c r="G52" s="42"/>
      <c r="H52" s="42"/>
      <c r="I52" s="34" t="s">
        <v>23</v>
      </c>
      <c r="J52" s="74" t="str">
        <f>IF(J12="","",J12)</f>
        <v>12. 12. 2024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31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33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103</v>
      </c>
      <c r="D57" s="164"/>
      <c r="E57" s="164"/>
      <c r="F57" s="164"/>
      <c r="G57" s="164"/>
      <c r="H57" s="164"/>
      <c r="I57" s="164"/>
      <c r="J57" s="165" t="s">
        <v>104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68</v>
      </c>
      <c r="D59" s="42"/>
      <c r="E59" s="42"/>
      <c r="F59" s="42"/>
      <c r="G59" s="42"/>
      <c r="H59" s="42"/>
      <c r="I59" s="42"/>
      <c r="J59" s="104">
        <f>J86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105</v>
      </c>
    </row>
    <row r="60" s="9" customFormat="1" ht="24.96" customHeight="1">
      <c r="A60" s="9"/>
      <c r="B60" s="167"/>
      <c r="C60" s="168"/>
      <c r="D60" s="169" t="s">
        <v>106</v>
      </c>
      <c r="E60" s="170"/>
      <c r="F60" s="170"/>
      <c r="G60" s="170"/>
      <c r="H60" s="170"/>
      <c r="I60" s="170"/>
      <c r="J60" s="171">
        <f>J87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108</v>
      </c>
      <c r="E61" s="176"/>
      <c r="F61" s="176"/>
      <c r="G61" s="176"/>
      <c r="H61" s="176"/>
      <c r="I61" s="176"/>
      <c r="J61" s="177">
        <f>J88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109</v>
      </c>
      <c r="E62" s="176"/>
      <c r="F62" s="176"/>
      <c r="G62" s="176"/>
      <c r="H62" s="176"/>
      <c r="I62" s="176"/>
      <c r="J62" s="177">
        <f>J97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110</v>
      </c>
      <c r="E63" s="176"/>
      <c r="F63" s="176"/>
      <c r="G63" s="176"/>
      <c r="H63" s="176"/>
      <c r="I63" s="176"/>
      <c r="J63" s="177">
        <f>J110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111</v>
      </c>
      <c r="E64" s="176"/>
      <c r="F64" s="176"/>
      <c r="G64" s="176"/>
      <c r="H64" s="176"/>
      <c r="I64" s="176"/>
      <c r="J64" s="177">
        <f>J124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7"/>
      <c r="C65" s="168"/>
      <c r="D65" s="169" t="s">
        <v>112</v>
      </c>
      <c r="E65" s="170"/>
      <c r="F65" s="170"/>
      <c r="G65" s="170"/>
      <c r="H65" s="170"/>
      <c r="I65" s="170"/>
      <c r="J65" s="171">
        <f>J128</f>
        <v>0</v>
      </c>
      <c r="K65" s="168"/>
      <c r="L65" s="172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3"/>
      <c r="C66" s="174"/>
      <c r="D66" s="175" t="s">
        <v>117</v>
      </c>
      <c r="E66" s="176"/>
      <c r="F66" s="176"/>
      <c r="G66" s="176"/>
      <c r="H66" s="176"/>
      <c r="I66" s="176"/>
      <c r="J66" s="177">
        <f>J129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5" t="s">
        <v>125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16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62" t="str">
        <f>E7</f>
        <v>Oprava bytů výpravní budovy žst. SÁZAVA U ŽĎÁRU</v>
      </c>
      <c r="F76" s="34"/>
      <c r="G76" s="34"/>
      <c r="H76" s="34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99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E9</f>
        <v>04 - byt 02 vnitřní elektroinstalace</v>
      </c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21</v>
      </c>
      <c r="D80" s="42"/>
      <c r="E80" s="42"/>
      <c r="F80" s="29" t="str">
        <f>F12</f>
        <v>Sázava u Žďáru, k. ú. Velká Losenice</v>
      </c>
      <c r="G80" s="42"/>
      <c r="H80" s="42"/>
      <c r="I80" s="34" t="s">
        <v>23</v>
      </c>
      <c r="J80" s="74" t="str">
        <f>IF(J12="","",J12)</f>
        <v>12. 12. 2024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25</v>
      </c>
      <c r="D82" s="42"/>
      <c r="E82" s="42"/>
      <c r="F82" s="29" t="str">
        <f>E15</f>
        <v xml:space="preserve"> </v>
      </c>
      <c r="G82" s="42"/>
      <c r="H82" s="42"/>
      <c r="I82" s="34" t="s">
        <v>31</v>
      </c>
      <c r="J82" s="38" t="str">
        <f>E21</f>
        <v xml:space="preserve"> 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29</v>
      </c>
      <c r="D83" s="42"/>
      <c r="E83" s="42"/>
      <c r="F83" s="29" t="str">
        <f>IF(E18="","",E18)</f>
        <v>Vyplň údaj</v>
      </c>
      <c r="G83" s="42"/>
      <c r="H83" s="42"/>
      <c r="I83" s="34" t="s">
        <v>33</v>
      </c>
      <c r="J83" s="38" t="str">
        <f>E24</f>
        <v xml:space="preserve"> 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79"/>
      <c r="B85" s="180"/>
      <c r="C85" s="181" t="s">
        <v>126</v>
      </c>
      <c r="D85" s="182" t="s">
        <v>55</v>
      </c>
      <c r="E85" s="182" t="s">
        <v>51</v>
      </c>
      <c r="F85" s="182" t="s">
        <v>52</v>
      </c>
      <c r="G85" s="182" t="s">
        <v>127</v>
      </c>
      <c r="H85" s="182" t="s">
        <v>128</v>
      </c>
      <c r="I85" s="182" t="s">
        <v>129</v>
      </c>
      <c r="J85" s="182" t="s">
        <v>104</v>
      </c>
      <c r="K85" s="183" t="s">
        <v>130</v>
      </c>
      <c r="L85" s="184"/>
      <c r="M85" s="94" t="s">
        <v>19</v>
      </c>
      <c r="N85" s="95" t="s">
        <v>40</v>
      </c>
      <c r="O85" s="95" t="s">
        <v>131</v>
      </c>
      <c r="P85" s="95" t="s">
        <v>132</v>
      </c>
      <c r="Q85" s="95" t="s">
        <v>133</v>
      </c>
      <c r="R85" s="95" t="s">
        <v>134</v>
      </c>
      <c r="S85" s="95" t="s">
        <v>135</v>
      </c>
      <c r="T85" s="96" t="s">
        <v>136</v>
      </c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</row>
    <row r="86" s="2" customFormat="1" ht="22.8" customHeight="1">
      <c r="A86" s="40"/>
      <c r="B86" s="41"/>
      <c r="C86" s="101" t="s">
        <v>137</v>
      </c>
      <c r="D86" s="42"/>
      <c r="E86" s="42"/>
      <c r="F86" s="42"/>
      <c r="G86" s="42"/>
      <c r="H86" s="42"/>
      <c r="I86" s="42"/>
      <c r="J86" s="185">
        <f>BK86</f>
        <v>0</v>
      </c>
      <c r="K86" s="42"/>
      <c r="L86" s="46"/>
      <c r="M86" s="97"/>
      <c r="N86" s="186"/>
      <c r="O86" s="98"/>
      <c r="P86" s="187">
        <f>P87+P128</f>
        <v>0</v>
      </c>
      <c r="Q86" s="98"/>
      <c r="R86" s="187">
        <f>R87+R128</f>
        <v>1.4302595</v>
      </c>
      <c r="S86" s="98"/>
      <c r="T86" s="188">
        <f>T87+T128</f>
        <v>0.92726999999999993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69</v>
      </c>
      <c r="AU86" s="19" t="s">
        <v>105</v>
      </c>
      <c r="BK86" s="189">
        <f>BK87+BK128</f>
        <v>0</v>
      </c>
    </row>
    <row r="87" s="12" customFormat="1" ht="25.92" customHeight="1">
      <c r="A87" s="12"/>
      <c r="B87" s="190"/>
      <c r="C87" s="191"/>
      <c r="D87" s="192" t="s">
        <v>69</v>
      </c>
      <c r="E87" s="193" t="s">
        <v>138</v>
      </c>
      <c r="F87" s="193" t="s">
        <v>139</v>
      </c>
      <c r="G87" s="191"/>
      <c r="H87" s="191"/>
      <c r="I87" s="194"/>
      <c r="J87" s="195">
        <f>BK87</f>
        <v>0</v>
      </c>
      <c r="K87" s="191"/>
      <c r="L87" s="196"/>
      <c r="M87" s="197"/>
      <c r="N87" s="198"/>
      <c r="O87" s="198"/>
      <c r="P87" s="199">
        <f>P88+P97+P110+P124</f>
        <v>0</v>
      </c>
      <c r="Q87" s="198"/>
      <c r="R87" s="199">
        <f>R88+R97+R110+R124</f>
        <v>1.2018519999999999</v>
      </c>
      <c r="S87" s="198"/>
      <c r="T87" s="200">
        <f>T88+T97+T110+T124</f>
        <v>0.92726999999999993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78</v>
      </c>
      <c r="AT87" s="202" t="s">
        <v>69</v>
      </c>
      <c r="AU87" s="202" t="s">
        <v>70</v>
      </c>
      <c r="AY87" s="201" t="s">
        <v>140</v>
      </c>
      <c r="BK87" s="203">
        <f>BK88+BK97+BK110+BK124</f>
        <v>0</v>
      </c>
    </row>
    <row r="88" s="12" customFormat="1" ht="22.8" customHeight="1">
      <c r="A88" s="12"/>
      <c r="B88" s="190"/>
      <c r="C88" s="191"/>
      <c r="D88" s="192" t="s">
        <v>69</v>
      </c>
      <c r="E88" s="204" t="s">
        <v>157</v>
      </c>
      <c r="F88" s="204" t="s">
        <v>158</v>
      </c>
      <c r="G88" s="191"/>
      <c r="H88" s="191"/>
      <c r="I88" s="194"/>
      <c r="J88" s="205">
        <f>BK88</f>
        <v>0</v>
      </c>
      <c r="K88" s="191"/>
      <c r="L88" s="196"/>
      <c r="M88" s="197"/>
      <c r="N88" s="198"/>
      <c r="O88" s="198"/>
      <c r="P88" s="199">
        <f>SUM(P89:P96)</f>
        <v>0</v>
      </c>
      <c r="Q88" s="198"/>
      <c r="R88" s="199">
        <f>SUM(R89:R96)</f>
        <v>1.2013199999999999</v>
      </c>
      <c r="S88" s="198"/>
      <c r="T88" s="200">
        <f>SUM(T89:T96)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78</v>
      </c>
      <c r="AT88" s="202" t="s">
        <v>69</v>
      </c>
      <c r="AU88" s="202" t="s">
        <v>78</v>
      </c>
      <c r="AY88" s="201" t="s">
        <v>140</v>
      </c>
      <c r="BK88" s="203">
        <f>SUM(BK89:BK96)</f>
        <v>0</v>
      </c>
    </row>
    <row r="89" s="2" customFormat="1" ht="16.5" customHeight="1">
      <c r="A89" s="40"/>
      <c r="B89" s="41"/>
      <c r="C89" s="206" t="s">
        <v>78</v>
      </c>
      <c r="D89" s="206" t="s">
        <v>143</v>
      </c>
      <c r="E89" s="207" t="s">
        <v>173</v>
      </c>
      <c r="F89" s="208" t="s">
        <v>174</v>
      </c>
      <c r="G89" s="209" t="s">
        <v>146</v>
      </c>
      <c r="H89" s="210">
        <v>12.779999999999999</v>
      </c>
      <c r="I89" s="211"/>
      <c r="J89" s="212">
        <f>ROUND(I89*H89,2)</f>
        <v>0</v>
      </c>
      <c r="K89" s="208" t="s">
        <v>147</v>
      </c>
      <c r="L89" s="46"/>
      <c r="M89" s="213" t="s">
        <v>19</v>
      </c>
      <c r="N89" s="214" t="s">
        <v>42</v>
      </c>
      <c r="O89" s="86"/>
      <c r="P89" s="215">
        <f>O89*H89</f>
        <v>0</v>
      </c>
      <c r="Q89" s="215">
        <v>0.056000000000000001</v>
      </c>
      <c r="R89" s="215">
        <f>Q89*H89</f>
        <v>0.71567999999999998</v>
      </c>
      <c r="S89" s="215">
        <v>0</v>
      </c>
      <c r="T89" s="216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7" t="s">
        <v>148</v>
      </c>
      <c r="AT89" s="217" t="s">
        <v>143</v>
      </c>
      <c r="AU89" s="217" t="s">
        <v>149</v>
      </c>
      <c r="AY89" s="19" t="s">
        <v>140</v>
      </c>
      <c r="BE89" s="218">
        <f>IF(N89="základní",J89,0)</f>
        <v>0</v>
      </c>
      <c r="BF89" s="218">
        <f>IF(N89="snížená",J89,0)</f>
        <v>0</v>
      </c>
      <c r="BG89" s="218">
        <f>IF(N89="zákl. přenesená",J89,0)</f>
        <v>0</v>
      </c>
      <c r="BH89" s="218">
        <f>IF(N89="sníž. přenesená",J89,0)</f>
        <v>0</v>
      </c>
      <c r="BI89" s="218">
        <f>IF(N89="nulová",J89,0)</f>
        <v>0</v>
      </c>
      <c r="BJ89" s="19" t="s">
        <v>149</v>
      </c>
      <c r="BK89" s="218">
        <f>ROUND(I89*H89,2)</f>
        <v>0</v>
      </c>
      <c r="BL89" s="19" t="s">
        <v>148</v>
      </c>
      <c r="BM89" s="217" t="s">
        <v>1591</v>
      </c>
    </row>
    <row r="90" s="2" customFormat="1">
      <c r="A90" s="40"/>
      <c r="B90" s="41"/>
      <c r="C90" s="42"/>
      <c r="D90" s="219" t="s">
        <v>151</v>
      </c>
      <c r="E90" s="42"/>
      <c r="F90" s="220" t="s">
        <v>176</v>
      </c>
      <c r="G90" s="42"/>
      <c r="H90" s="42"/>
      <c r="I90" s="221"/>
      <c r="J90" s="42"/>
      <c r="K90" s="42"/>
      <c r="L90" s="46"/>
      <c r="M90" s="222"/>
      <c r="N90" s="223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151</v>
      </c>
      <c r="AU90" s="19" t="s">
        <v>149</v>
      </c>
    </row>
    <row r="91" s="2" customFormat="1">
      <c r="A91" s="40"/>
      <c r="B91" s="41"/>
      <c r="C91" s="42"/>
      <c r="D91" s="224" t="s">
        <v>153</v>
      </c>
      <c r="E91" s="42"/>
      <c r="F91" s="225" t="s">
        <v>177</v>
      </c>
      <c r="G91" s="42"/>
      <c r="H91" s="42"/>
      <c r="I91" s="221"/>
      <c r="J91" s="42"/>
      <c r="K91" s="42"/>
      <c r="L91" s="46"/>
      <c r="M91" s="222"/>
      <c r="N91" s="223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153</v>
      </c>
      <c r="AU91" s="19" t="s">
        <v>149</v>
      </c>
    </row>
    <row r="92" s="13" customFormat="1">
      <c r="A92" s="13"/>
      <c r="B92" s="226"/>
      <c r="C92" s="227"/>
      <c r="D92" s="219" t="s">
        <v>155</v>
      </c>
      <c r="E92" s="228" t="s">
        <v>19</v>
      </c>
      <c r="F92" s="229" t="s">
        <v>1363</v>
      </c>
      <c r="G92" s="227"/>
      <c r="H92" s="230">
        <v>12.779999999999999</v>
      </c>
      <c r="I92" s="231"/>
      <c r="J92" s="227"/>
      <c r="K92" s="227"/>
      <c r="L92" s="232"/>
      <c r="M92" s="233"/>
      <c r="N92" s="234"/>
      <c r="O92" s="234"/>
      <c r="P92" s="234"/>
      <c r="Q92" s="234"/>
      <c r="R92" s="234"/>
      <c r="S92" s="234"/>
      <c r="T92" s="235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6" t="s">
        <v>155</v>
      </c>
      <c r="AU92" s="236" t="s">
        <v>149</v>
      </c>
      <c r="AV92" s="13" t="s">
        <v>149</v>
      </c>
      <c r="AW92" s="13" t="s">
        <v>32</v>
      </c>
      <c r="AX92" s="13" t="s">
        <v>78</v>
      </c>
      <c r="AY92" s="236" t="s">
        <v>140</v>
      </c>
    </row>
    <row r="93" s="2" customFormat="1" ht="16.5" customHeight="1">
      <c r="A93" s="40"/>
      <c r="B93" s="41"/>
      <c r="C93" s="206" t="s">
        <v>149</v>
      </c>
      <c r="D93" s="206" t="s">
        <v>143</v>
      </c>
      <c r="E93" s="207" t="s">
        <v>1364</v>
      </c>
      <c r="F93" s="208" t="s">
        <v>1365</v>
      </c>
      <c r="G93" s="209" t="s">
        <v>146</v>
      </c>
      <c r="H93" s="210">
        <v>12.779999999999999</v>
      </c>
      <c r="I93" s="211"/>
      <c r="J93" s="212">
        <f>ROUND(I93*H93,2)</f>
        <v>0</v>
      </c>
      <c r="K93" s="208" t="s">
        <v>147</v>
      </c>
      <c r="L93" s="46"/>
      <c r="M93" s="213" t="s">
        <v>19</v>
      </c>
      <c r="N93" s="214" t="s">
        <v>42</v>
      </c>
      <c r="O93" s="86"/>
      <c r="P93" s="215">
        <f>O93*H93</f>
        <v>0</v>
      </c>
      <c r="Q93" s="215">
        <v>0.037999999999999999</v>
      </c>
      <c r="R93" s="215">
        <f>Q93*H93</f>
        <v>0.48563999999999996</v>
      </c>
      <c r="S93" s="215">
        <v>0</v>
      </c>
      <c r="T93" s="21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148</v>
      </c>
      <c r="AT93" s="217" t="s">
        <v>143</v>
      </c>
      <c r="AU93" s="217" t="s">
        <v>149</v>
      </c>
      <c r="AY93" s="19" t="s">
        <v>140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149</v>
      </c>
      <c r="BK93" s="218">
        <f>ROUND(I93*H93,2)</f>
        <v>0</v>
      </c>
      <c r="BL93" s="19" t="s">
        <v>148</v>
      </c>
      <c r="BM93" s="217" t="s">
        <v>1592</v>
      </c>
    </row>
    <row r="94" s="2" customFormat="1">
      <c r="A94" s="40"/>
      <c r="B94" s="41"/>
      <c r="C94" s="42"/>
      <c r="D94" s="219" t="s">
        <v>151</v>
      </c>
      <c r="E94" s="42"/>
      <c r="F94" s="220" t="s">
        <v>1367</v>
      </c>
      <c r="G94" s="42"/>
      <c r="H94" s="42"/>
      <c r="I94" s="221"/>
      <c r="J94" s="42"/>
      <c r="K94" s="42"/>
      <c r="L94" s="46"/>
      <c r="M94" s="222"/>
      <c r="N94" s="22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151</v>
      </c>
      <c r="AU94" s="19" t="s">
        <v>149</v>
      </c>
    </row>
    <row r="95" s="2" customFormat="1">
      <c r="A95" s="40"/>
      <c r="B95" s="41"/>
      <c r="C95" s="42"/>
      <c r="D95" s="224" t="s">
        <v>153</v>
      </c>
      <c r="E95" s="42"/>
      <c r="F95" s="225" t="s">
        <v>1368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153</v>
      </c>
      <c r="AU95" s="19" t="s">
        <v>149</v>
      </c>
    </row>
    <row r="96" s="13" customFormat="1">
      <c r="A96" s="13"/>
      <c r="B96" s="226"/>
      <c r="C96" s="227"/>
      <c r="D96" s="219" t="s">
        <v>155</v>
      </c>
      <c r="E96" s="228" t="s">
        <v>19</v>
      </c>
      <c r="F96" s="229" t="s">
        <v>1363</v>
      </c>
      <c r="G96" s="227"/>
      <c r="H96" s="230">
        <v>12.779999999999999</v>
      </c>
      <c r="I96" s="231"/>
      <c r="J96" s="227"/>
      <c r="K96" s="227"/>
      <c r="L96" s="232"/>
      <c r="M96" s="233"/>
      <c r="N96" s="234"/>
      <c r="O96" s="234"/>
      <c r="P96" s="234"/>
      <c r="Q96" s="234"/>
      <c r="R96" s="234"/>
      <c r="S96" s="234"/>
      <c r="T96" s="235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6" t="s">
        <v>155</v>
      </c>
      <c r="AU96" s="236" t="s">
        <v>149</v>
      </c>
      <c r="AV96" s="13" t="s">
        <v>149</v>
      </c>
      <c r="AW96" s="13" t="s">
        <v>32</v>
      </c>
      <c r="AX96" s="13" t="s">
        <v>78</v>
      </c>
      <c r="AY96" s="236" t="s">
        <v>140</v>
      </c>
    </row>
    <row r="97" s="12" customFormat="1" ht="22.8" customHeight="1">
      <c r="A97" s="12"/>
      <c r="B97" s="190"/>
      <c r="C97" s="191"/>
      <c r="D97" s="192" t="s">
        <v>69</v>
      </c>
      <c r="E97" s="204" t="s">
        <v>230</v>
      </c>
      <c r="F97" s="204" t="s">
        <v>231</v>
      </c>
      <c r="G97" s="191"/>
      <c r="H97" s="191"/>
      <c r="I97" s="194"/>
      <c r="J97" s="205">
        <f>BK97</f>
        <v>0</v>
      </c>
      <c r="K97" s="191"/>
      <c r="L97" s="196"/>
      <c r="M97" s="197"/>
      <c r="N97" s="198"/>
      <c r="O97" s="198"/>
      <c r="P97" s="199">
        <f>SUM(P98:P109)</f>
        <v>0</v>
      </c>
      <c r="Q97" s="198"/>
      <c r="R97" s="199">
        <f>SUM(R98:R109)</f>
        <v>0.00053200000000000003</v>
      </c>
      <c r="S97" s="198"/>
      <c r="T97" s="200">
        <f>SUM(T98:T109)</f>
        <v>0.92726999999999993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1" t="s">
        <v>78</v>
      </c>
      <c r="AT97" s="202" t="s">
        <v>69</v>
      </c>
      <c r="AU97" s="202" t="s">
        <v>78</v>
      </c>
      <c r="AY97" s="201" t="s">
        <v>140</v>
      </c>
      <c r="BK97" s="203">
        <f>SUM(BK98:BK109)</f>
        <v>0</v>
      </c>
    </row>
    <row r="98" s="2" customFormat="1" ht="16.5" customHeight="1">
      <c r="A98" s="40"/>
      <c r="B98" s="41"/>
      <c r="C98" s="206" t="s">
        <v>141</v>
      </c>
      <c r="D98" s="206" t="s">
        <v>143</v>
      </c>
      <c r="E98" s="207" t="s">
        <v>1369</v>
      </c>
      <c r="F98" s="208" t="s">
        <v>1370</v>
      </c>
      <c r="G98" s="209" t="s">
        <v>1371</v>
      </c>
      <c r="H98" s="210">
        <v>0.041000000000000002</v>
      </c>
      <c r="I98" s="211"/>
      <c r="J98" s="212">
        <f>ROUND(I98*H98,2)</f>
        <v>0</v>
      </c>
      <c r="K98" s="208" t="s">
        <v>147</v>
      </c>
      <c r="L98" s="46"/>
      <c r="M98" s="213" t="s">
        <v>19</v>
      </c>
      <c r="N98" s="214" t="s">
        <v>42</v>
      </c>
      <c r="O98" s="86"/>
      <c r="P98" s="215">
        <f>O98*H98</f>
        <v>0</v>
      </c>
      <c r="Q98" s="215">
        <v>0</v>
      </c>
      <c r="R98" s="215">
        <f>Q98*H98</f>
        <v>0</v>
      </c>
      <c r="S98" s="215">
        <v>1.8</v>
      </c>
      <c r="T98" s="216">
        <f>S98*H98</f>
        <v>0.073800000000000004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148</v>
      </c>
      <c r="AT98" s="217" t="s">
        <v>143</v>
      </c>
      <c r="AU98" s="217" t="s">
        <v>149</v>
      </c>
      <c r="AY98" s="19" t="s">
        <v>140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149</v>
      </c>
      <c r="BK98" s="218">
        <f>ROUND(I98*H98,2)</f>
        <v>0</v>
      </c>
      <c r="BL98" s="19" t="s">
        <v>148</v>
      </c>
      <c r="BM98" s="217" t="s">
        <v>1593</v>
      </c>
    </row>
    <row r="99" s="2" customFormat="1">
      <c r="A99" s="40"/>
      <c r="B99" s="41"/>
      <c r="C99" s="42"/>
      <c r="D99" s="219" t="s">
        <v>151</v>
      </c>
      <c r="E99" s="42"/>
      <c r="F99" s="220" t="s">
        <v>1373</v>
      </c>
      <c r="G99" s="42"/>
      <c r="H99" s="42"/>
      <c r="I99" s="221"/>
      <c r="J99" s="42"/>
      <c r="K99" s="42"/>
      <c r="L99" s="46"/>
      <c r="M99" s="222"/>
      <c r="N99" s="22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151</v>
      </c>
      <c r="AU99" s="19" t="s">
        <v>149</v>
      </c>
    </row>
    <row r="100" s="2" customFormat="1">
      <c r="A100" s="40"/>
      <c r="B100" s="41"/>
      <c r="C100" s="42"/>
      <c r="D100" s="224" t="s">
        <v>153</v>
      </c>
      <c r="E100" s="42"/>
      <c r="F100" s="225" t="s">
        <v>1374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153</v>
      </c>
      <c r="AU100" s="19" t="s">
        <v>149</v>
      </c>
    </row>
    <row r="101" s="13" customFormat="1">
      <c r="A101" s="13"/>
      <c r="B101" s="226"/>
      <c r="C101" s="227"/>
      <c r="D101" s="219" t="s">
        <v>155</v>
      </c>
      <c r="E101" s="228" t="s">
        <v>19</v>
      </c>
      <c r="F101" s="229" t="s">
        <v>1375</v>
      </c>
      <c r="G101" s="227"/>
      <c r="H101" s="230">
        <v>0.041000000000000002</v>
      </c>
      <c r="I101" s="231"/>
      <c r="J101" s="227"/>
      <c r="K101" s="227"/>
      <c r="L101" s="232"/>
      <c r="M101" s="233"/>
      <c r="N101" s="234"/>
      <c r="O101" s="234"/>
      <c r="P101" s="234"/>
      <c r="Q101" s="234"/>
      <c r="R101" s="234"/>
      <c r="S101" s="234"/>
      <c r="T101" s="235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6" t="s">
        <v>155</v>
      </c>
      <c r="AU101" s="236" t="s">
        <v>149</v>
      </c>
      <c r="AV101" s="13" t="s">
        <v>149</v>
      </c>
      <c r="AW101" s="13" t="s">
        <v>32</v>
      </c>
      <c r="AX101" s="13" t="s">
        <v>78</v>
      </c>
      <c r="AY101" s="236" t="s">
        <v>140</v>
      </c>
    </row>
    <row r="102" s="2" customFormat="1" ht="16.5" customHeight="1">
      <c r="A102" s="40"/>
      <c r="B102" s="41"/>
      <c r="C102" s="206" t="s">
        <v>148</v>
      </c>
      <c r="D102" s="206" t="s">
        <v>143</v>
      </c>
      <c r="E102" s="207" t="s">
        <v>1376</v>
      </c>
      <c r="F102" s="208" t="s">
        <v>1377</v>
      </c>
      <c r="G102" s="209" t="s">
        <v>209</v>
      </c>
      <c r="H102" s="210">
        <v>426</v>
      </c>
      <c r="I102" s="211"/>
      <c r="J102" s="212">
        <f>ROUND(I102*H102,2)</f>
        <v>0</v>
      </c>
      <c r="K102" s="208" t="s">
        <v>147</v>
      </c>
      <c r="L102" s="46"/>
      <c r="M102" s="213" t="s">
        <v>19</v>
      </c>
      <c r="N102" s="214" t="s">
        <v>42</v>
      </c>
      <c r="O102" s="86"/>
      <c r="P102" s="215">
        <f>O102*H102</f>
        <v>0</v>
      </c>
      <c r="Q102" s="215">
        <v>0</v>
      </c>
      <c r="R102" s="215">
        <f>Q102*H102</f>
        <v>0</v>
      </c>
      <c r="S102" s="215">
        <v>0.002</v>
      </c>
      <c r="T102" s="216">
        <f>S102*H102</f>
        <v>0.85199999999999998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7" t="s">
        <v>148</v>
      </c>
      <c r="AT102" s="217" t="s">
        <v>143</v>
      </c>
      <c r="AU102" s="217" t="s">
        <v>149</v>
      </c>
      <c r="AY102" s="19" t="s">
        <v>140</v>
      </c>
      <c r="BE102" s="218">
        <f>IF(N102="základní",J102,0)</f>
        <v>0</v>
      </c>
      <c r="BF102" s="218">
        <f>IF(N102="snížená",J102,0)</f>
        <v>0</v>
      </c>
      <c r="BG102" s="218">
        <f>IF(N102="zákl. přenesená",J102,0)</f>
        <v>0</v>
      </c>
      <c r="BH102" s="218">
        <f>IF(N102="sníž. přenesená",J102,0)</f>
        <v>0</v>
      </c>
      <c r="BI102" s="218">
        <f>IF(N102="nulová",J102,0)</f>
        <v>0</v>
      </c>
      <c r="BJ102" s="19" t="s">
        <v>149</v>
      </c>
      <c r="BK102" s="218">
        <f>ROUND(I102*H102,2)</f>
        <v>0</v>
      </c>
      <c r="BL102" s="19" t="s">
        <v>148</v>
      </c>
      <c r="BM102" s="217" t="s">
        <v>1594</v>
      </c>
    </row>
    <row r="103" s="2" customFormat="1">
      <c r="A103" s="40"/>
      <c r="B103" s="41"/>
      <c r="C103" s="42"/>
      <c r="D103" s="219" t="s">
        <v>151</v>
      </c>
      <c r="E103" s="42"/>
      <c r="F103" s="220" t="s">
        <v>1379</v>
      </c>
      <c r="G103" s="42"/>
      <c r="H103" s="42"/>
      <c r="I103" s="221"/>
      <c r="J103" s="42"/>
      <c r="K103" s="42"/>
      <c r="L103" s="46"/>
      <c r="M103" s="222"/>
      <c r="N103" s="223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151</v>
      </c>
      <c r="AU103" s="19" t="s">
        <v>149</v>
      </c>
    </row>
    <row r="104" s="2" customFormat="1">
      <c r="A104" s="40"/>
      <c r="B104" s="41"/>
      <c r="C104" s="42"/>
      <c r="D104" s="224" t="s">
        <v>153</v>
      </c>
      <c r="E104" s="42"/>
      <c r="F104" s="225" t="s">
        <v>1380</v>
      </c>
      <c r="G104" s="42"/>
      <c r="H104" s="42"/>
      <c r="I104" s="221"/>
      <c r="J104" s="42"/>
      <c r="K104" s="42"/>
      <c r="L104" s="46"/>
      <c r="M104" s="222"/>
      <c r="N104" s="223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153</v>
      </c>
      <c r="AU104" s="19" t="s">
        <v>149</v>
      </c>
    </row>
    <row r="105" s="13" customFormat="1">
      <c r="A105" s="13"/>
      <c r="B105" s="226"/>
      <c r="C105" s="227"/>
      <c r="D105" s="219" t="s">
        <v>155</v>
      </c>
      <c r="E105" s="228" t="s">
        <v>19</v>
      </c>
      <c r="F105" s="229" t="s">
        <v>1381</v>
      </c>
      <c r="G105" s="227"/>
      <c r="H105" s="230">
        <v>426</v>
      </c>
      <c r="I105" s="231"/>
      <c r="J105" s="227"/>
      <c r="K105" s="227"/>
      <c r="L105" s="232"/>
      <c r="M105" s="233"/>
      <c r="N105" s="234"/>
      <c r="O105" s="234"/>
      <c r="P105" s="234"/>
      <c r="Q105" s="234"/>
      <c r="R105" s="234"/>
      <c r="S105" s="234"/>
      <c r="T105" s="235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6" t="s">
        <v>155</v>
      </c>
      <c r="AU105" s="236" t="s">
        <v>149</v>
      </c>
      <c r="AV105" s="13" t="s">
        <v>149</v>
      </c>
      <c r="AW105" s="13" t="s">
        <v>32</v>
      </c>
      <c r="AX105" s="13" t="s">
        <v>78</v>
      </c>
      <c r="AY105" s="236" t="s">
        <v>140</v>
      </c>
    </row>
    <row r="106" s="2" customFormat="1" ht="16.5" customHeight="1">
      <c r="A106" s="40"/>
      <c r="B106" s="41"/>
      <c r="C106" s="206" t="s">
        <v>195</v>
      </c>
      <c r="D106" s="206" t="s">
        <v>143</v>
      </c>
      <c r="E106" s="207" t="s">
        <v>1382</v>
      </c>
      <c r="F106" s="208" t="s">
        <v>1383</v>
      </c>
      <c r="G106" s="209" t="s">
        <v>209</v>
      </c>
      <c r="H106" s="210">
        <v>0.69999999999999996</v>
      </c>
      <c r="I106" s="211"/>
      <c r="J106" s="212">
        <f>ROUND(I106*H106,2)</f>
        <v>0</v>
      </c>
      <c r="K106" s="208" t="s">
        <v>147</v>
      </c>
      <c r="L106" s="46"/>
      <c r="M106" s="213" t="s">
        <v>19</v>
      </c>
      <c r="N106" s="214" t="s">
        <v>42</v>
      </c>
      <c r="O106" s="86"/>
      <c r="P106" s="215">
        <f>O106*H106</f>
        <v>0</v>
      </c>
      <c r="Q106" s="215">
        <v>0.00076000000000000004</v>
      </c>
      <c r="R106" s="215">
        <f>Q106*H106</f>
        <v>0.00053200000000000003</v>
      </c>
      <c r="S106" s="215">
        <v>0.0020999999999999999</v>
      </c>
      <c r="T106" s="216">
        <f>S106*H106</f>
        <v>0.0014699999999999997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148</v>
      </c>
      <c r="AT106" s="217" t="s">
        <v>143</v>
      </c>
      <c r="AU106" s="217" t="s">
        <v>149</v>
      </c>
      <c r="AY106" s="19" t="s">
        <v>140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149</v>
      </c>
      <c r="BK106" s="218">
        <f>ROUND(I106*H106,2)</f>
        <v>0</v>
      </c>
      <c r="BL106" s="19" t="s">
        <v>148</v>
      </c>
      <c r="BM106" s="217" t="s">
        <v>1595</v>
      </c>
    </row>
    <row r="107" s="2" customFormat="1">
      <c r="A107" s="40"/>
      <c r="B107" s="41"/>
      <c r="C107" s="42"/>
      <c r="D107" s="219" t="s">
        <v>151</v>
      </c>
      <c r="E107" s="42"/>
      <c r="F107" s="220" t="s">
        <v>1385</v>
      </c>
      <c r="G107" s="42"/>
      <c r="H107" s="42"/>
      <c r="I107" s="221"/>
      <c r="J107" s="42"/>
      <c r="K107" s="42"/>
      <c r="L107" s="46"/>
      <c r="M107" s="222"/>
      <c r="N107" s="22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151</v>
      </c>
      <c r="AU107" s="19" t="s">
        <v>149</v>
      </c>
    </row>
    <row r="108" s="2" customFormat="1">
      <c r="A108" s="40"/>
      <c r="B108" s="41"/>
      <c r="C108" s="42"/>
      <c r="D108" s="224" t="s">
        <v>153</v>
      </c>
      <c r="E108" s="42"/>
      <c r="F108" s="225" t="s">
        <v>1386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153</v>
      </c>
      <c r="AU108" s="19" t="s">
        <v>149</v>
      </c>
    </row>
    <row r="109" s="13" customFormat="1">
      <c r="A109" s="13"/>
      <c r="B109" s="226"/>
      <c r="C109" s="227"/>
      <c r="D109" s="219" t="s">
        <v>155</v>
      </c>
      <c r="E109" s="228" t="s">
        <v>19</v>
      </c>
      <c r="F109" s="229" t="s">
        <v>1387</v>
      </c>
      <c r="G109" s="227"/>
      <c r="H109" s="230">
        <v>0.69999999999999996</v>
      </c>
      <c r="I109" s="231"/>
      <c r="J109" s="227"/>
      <c r="K109" s="227"/>
      <c r="L109" s="232"/>
      <c r="M109" s="233"/>
      <c r="N109" s="234"/>
      <c r="O109" s="234"/>
      <c r="P109" s="234"/>
      <c r="Q109" s="234"/>
      <c r="R109" s="234"/>
      <c r="S109" s="234"/>
      <c r="T109" s="235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6" t="s">
        <v>155</v>
      </c>
      <c r="AU109" s="236" t="s">
        <v>149</v>
      </c>
      <c r="AV109" s="13" t="s">
        <v>149</v>
      </c>
      <c r="AW109" s="13" t="s">
        <v>32</v>
      </c>
      <c r="AX109" s="13" t="s">
        <v>78</v>
      </c>
      <c r="AY109" s="236" t="s">
        <v>140</v>
      </c>
    </row>
    <row r="110" s="12" customFormat="1" ht="22.8" customHeight="1">
      <c r="A110" s="12"/>
      <c r="B110" s="190"/>
      <c r="C110" s="191"/>
      <c r="D110" s="192" t="s">
        <v>69</v>
      </c>
      <c r="E110" s="204" t="s">
        <v>303</v>
      </c>
      <c r="F110" s="204" t="s">
        <v>304</v>
      </c>
      <c r="G110" s="191"/>
      <c r="H110" s="191"/>
      <c r="I110" s="194"/>
      <c r="J110" s="205">
        <f>BK110</f>
        <v>0</v>
      </c>
      <c r="K110" s="191"/>
      <c r="L110" s="196"/>
      <c r="M110" s="197"/>
      <c r="N110" s="198"/>
      <c r="O110" s="198"/>
      <c r="P110" s="199">
        <f>SUM(P111:P123)</f>
        <v>0</v>
      </c>
      <c r="Q110" s="198"/>
      <c r="R110" s="199">
        <f>SUM(R111:R123)</f>
        <v>0</v>
      </c>
      <c r="S110" s="198"/>
      <c r="T110" s="200">
        <f>SUM(T111:T123)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1" t="s">
        <v>78</v>
      </c>
      <c r="AT110" s="202" t="s">
        <v>69</v>
      </c>
      <c r="AU110" s="202" t="s">
        <v>78</v>
      </c>
      <c r="AY110" s="201" t="s">
        <v>140</v>
      </c>
      <c r="BK110" s="203">
        <f>SUM(BK111:BK123)</f>
        <v>0</v>
      </c>
    </row>
    <row r="111" s="2" customFormat="1" ht="16.5" customHeight="1">
      <c r="A111" s="40"/>
      <c r="B111" s="41"/>
      <c r="C111" s="206" t="s">
        <v>157</v>
      </c>
      <c r="D111" s="206" t="s">
        <v>143</v>
      </c>
      <c r="E111" s="207" t="s">
        <v>1388</v>
      </c>
      <c r="F111" s="208" t="s">
        <v>1389</v>
      </c>
      <c r="G111" s="209" t="s">
        <v>308</v>
      </c>
      <c r="H111" s="210">
        <v>0.92700000000000005</v>
      </c>
      <c r="I111" s="211"/>
      <c r="J111" s="212">
        <f>ROUND(I111*H111,2)</f>
        <v>0</v>
      </c>
      <c r="K111" s="208" t="s">
        <v>147</v>
      </c>
      <c r="L111" s="46"/>
      <c r="M111" s="213" t="s">
        <v>19</v>
      </c>
      <c r="N111" s="214" t="s">
        <v>42</v>
      </c>
      <c r="O111" s="86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148</v>
      </c>
      <c r="AT111" s="217" t="s">
        <v>143</v>
      </c>
      <c r="AU111" s="217" t="s">
        <v>149</v>
      </c>
      <c r="AY111" s="19" t="s">
        <v>140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9" t="s">
        <v>149</v>
      </c>
      <c r="BK111" s="218">
        <f>ROUND(I111*H111,2)</f>
        <v>0</v>
      </c>
      <c r="BL111" s="19" t="s">
        <v>148</v>
      </c>
      <c r="BM111" s="217" t="s">
        <v>1596</v>
      </c>
    </row>
    <row r="112" s="2" customFormat="1">
      <c r="A112" s="40"/>
      <c r="B112" s="41"/>
      <c r="C112" s="42"/>
      <c r="D112" s="219" t="s">
        <v>151</v>
      </c>
      <c r="E112" s="42"/>
      <c r="F112" s="220" t="s">
        <v>1391</v>
      </c>
      <c r="G112" s="42"/>
      <c r="H112" s="42"/>
      <c r="I112" s="221"/>
      <c r="J112" s="42"/>
      <c r="K112" s="42"/>
      <c r="L112" s="46"/>
      <c r="M112" s="222"/>
      <c r="N112" s="22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151</v>
      </c>
      <c r="AU112" s="19" t="s">
        <v>149</v>
      </c>
    </row>
    <row r="113" s="2" customFormat="1">
      <c r="A113" s="40"/>
      <c r="B113" s="41"/>
      <c r="C113" s="42"/>
      <c r="D113" s="224" t="s">
        <v>153</v>
      </c>
      <c r="E113" s="42"/>
      <c r="F113" s="225" t="s">
        <v>1392</v>
      </c>
      <c r="G113" s="42"/>
      <c r="H113" s="42"/>
      <c r="I113" s="221"/>
      <c r="J113" s="42"/>
      <c r="K113" s="42"/>
      <c r="L113" s="46"/>
      <c r="M113" s="222"/>
      <c r="N113" s="223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153</v>
      </c>
      <c r="AU113" s="19" t="s">
        <v>149</v>
      </c>
    </row>
    <row r="114" s="2" customFormat="1" ht="16.5" customHeight="1">
      <c r="A114" s="40"/>
      <c r="B114" s="41"/>
      <c r="C114" s="206" t="s">
        <v>214</v>
      </c>
      <c r="D114" s="206" t="s">
        <v>143</v>
      </c>
      <c r="E114" s="207" t="s">
        <v>313</v>
      </c>
      <c r="F114" s="208" t="s">
        <v>314</v>
      </c>
      <c r="G114" s="209" t="s">
        <v>308</v>
      </c>
      <c r="H114" s="210">
        <v>0.92700000000000005</v>
      </c>
      <c r="I114" s="211"/>
      <c r="J114" s="212">
        <f>ROUND(I114*H114,2)</f>
        <v>0</v>
      </c>
      <c r="K114" s="208" t="s">
        <v>147</v>
      </c>
      <c r="L114" s="46"/>
      <c r="M114" s="213" t="s">
        <v>19</v>
      </c>
      <c r="N114" s="214" t="s">
        <v>42</v>
      </c>
      <c r="O114" s="86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7" t="s">
        <v>148</v>
      </c>
      <c r="AT114" s="217" t="s">
        <v>143</v>
      </c>
      <c r="AU114" s="217" t="s">
        <v>149</v>
      </c>
      <c r="AY114" s="19" t="s">
        <v>140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9" t="s">
        <v>149</v>
      </c>
      <c r="BK114" s="218">
        <f>ROUND(I114*H114,2)</f>
        <v>0</v>
      </c>
      <c r="BL114" s="19" t="s">
        <v>148</v>
      </c>
      <c r="BM114" s="217" t="s">
        <v>1597</v>
      </c>
    </row>
    <row r="115" s="2" customFormat="1">
      <c r="A115" s="40"/>
      <c r="B115" s="41"/>
      <c r="C115" s="42"/>
      <c r="D115" s="219" t="s">
        <v>151</v>
      </c>
      <c r="E115" s="42"/>
      <c r="F115" s="220" t="s">
        <v>316</v>
      </c>
      <c r="G115" s="42"/>
      <c r="H115" s="42"/>
      <c r="I115" s="221"/>
      <c r="J115" s="42"/>
      <c r="K115" s="42"/>
      <c r="L115" s="46"/>
      <c r="M115" s="222"/>
      <c r="N115" s="22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151</v>
      </c>
      <c r="AU115" s="19" t="s">
        <v>149</v>
      </c>
    </row>
    <row r="116" s="2" customFormat="1">
      <c r="A116" s="40"/>
      <c r="B116" s="41"/>
      <c r="C116" s="42"/>
      <c r="D116" s="224" t="s">
        <v>153</v>
      </c>
      <c r="E116" s="42"/>
      <c r="F116" s="225" t="s">
        <v>317</v>
      </c>
      <c r="G116" s="42"/>
      <c r="H116" s="42"/>
      <c r="I116" s="221"/>
      <c r="J116" s="42"/>
      <c r="K116" s="42"/>
      <c r="L116" s="46"/>
      <c r="M116" s="222"/>
      <c r="N116" s="223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153</v>
      </c>
      <c r="AU116" s="19" t="s">
        <v>149</v>
      </c>
    </row>
    <row r="117" s="2" customFormat="1" ht="16.5" customHeight="1">
      <c r="A117" s="40"/>
      <c r="B117" s="41"/>
      <c r="C117" s="206" t="s">
        <v>218</v>
      </c>
      <c r="D117" s="206" t="s">
        <v>143</v>
      </c>
      <c r="E117" s="207" t="s">
        <v>318</v>
      </c>
      <c r="F117" s="208" t="s">
        <v>319</v>
      </c>
      <c r="G117" s="209" t="s">
        <v>308</v>
      </c>
      <c r="H117" s="210">
        <v>11.124000000000001</v>
      </c>
      <c r="I117" s="211"/>
      <c r="J117" s="212">
        <f>ROUND(I117*H117,2)</f>
        <v>0</v>
      </c>
      <c r="K117" s="208" t="s">
        <v>147</v>
      </c>
      <c r="L117" s="46"/>
      <c r="M117" s="213" t="s">
        <v>19</v>
      </c>
      <c r="N117" s="214" t="s">
        <v>42</v>
      </c>
      <c r="O117" s="86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148</v>
      </c>
      <c r="AT117" s="217" t="s">
        <v>143</v>
      </c>
      <c r="AU117" s="217" t="s">
        <v>149</v>
      </c>
      <c r="AY117" s="19" t="s">
        <v>140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149</v>
      </c>
      <c r="BK117" s="218">
        <f>ROUND(I117*H117,2)</f>
        <v>0</v>
      </c>
      <c r="BL117" s="19" t="s">
        <v>148</v>
      </c>
      <c r="BM117" s="217" t="s">
        <v>1598</v>
      </c>
    </row>
    <row r="118" s="2" customFormat="1">
      <c r="A118" s="40"/>
      <c r="B118" s="41"/>
      <c r="C118" s="42"/>
      <c r="D118" s="219" t="s">
        <v>151</v>
      </c>
      <c r="E118" s="42"/>
      <c r="F118" s="220" t="s">
        <v>321</v>
      </c>
      <c r="G118" s="42"/>
      <c r="H118" s="42"/>
      <c r="I118" s="221"/>
      <c r="J118" s="42"/>
      <c r="K118" s="42"/>
      <c r="L118" s="46"/>
      <c r="M118" s="222"/>
      <c r="N118" s="22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151</v>
      </c>
      <c r="AU118" s="19" t="s">
        <v>149</v>
      </c>
    </row>
    <row r="119" s="2" customFormat="1">
      <c r="A119" s="40"/>
      <c r="B119" s="41"/>
      <c r="C119" s="42"/>
      <c r="D119" s="224" t="s">
        <v>153</v>
      </c>
      <c r="E119" s="42"/>
      <c r="F119" s="225" t="s">
        <v>322</v>
      </c>
      <c r="G119" s="42"/>
      <c r="H119" s="42"/>
      <c r="I119" s="221"/>
      <c r="J119" s="42"/>
      <c r="K119" s="42"/>
      <c r="L119" s="46"/>
      <c r="M119" s="222"/>
      <c r="N119" s="223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153</v>
      </c>
      <c r="AU119" s="19" t="s">
        <v>149</v>
      </c>
    </row>
    <row r="120" s="13" customFormat="1">
      <c r="A120" s="13"/>
      <c r="B120" s="226"/>
      <c r="C120" s="227"/>
      <c r="D120" s="219" t="s">
        <v>155</v>
      </c>
      <c r="E120" s="227"/>
      <c r="F120" s="229" t="s">
        <v>1395</v>
      </c>
      <c r="G120" s="227"/>
      <c r="H120" s="230">
        <v>11.124000000000001</v>
      </c>
      <c r="I120" s="231"/>
      <c r="J120" s="227"/>
      <c r="K120" s="227"/>
      <c r="L120" s="232"/>
      <c r="M120" s="233"/>
      <c r="N120" s="234"/>
      <c r="O120" s="234"/>
      <c r="P120" s="234"/>
      <c r="Q120" s="234"/>
      <c r="R120" s="234"/>
      <c r="S120" s="234"/>
      <c r="T120" s="235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6" t="s">
        <v>155</v>
      </c>
      <c r="AU120" s="236" t="s">
        <v>149</v>
      </c>
      <c r="AV120" s="13" t="s">
        <v>149</v>
      </c>
      <c r="AW120" s="13" t="s">
        <v>4</v>
      </c>
      <c r="AX120" s="13" t="s">
        <v>78</v>
      </c>
      <c r="AY120" s="236" t="s">
        <v>140</v>
      </c>
    </row>
    <row r="121" s="2" customFormat="1" ht="21.75" customHeight="1">
      <c r="A121" s="40"/>
      <c r="B121" s="41"/>
      <c r="C121" s="206" t="s">
        <v>230</v>
      </c>
      <c r="D121" s="206" t="s">
        <v>143</v>
      </c>
      <c r="E121" s="207" t="s">
        <v>1396</v>
      </c>
      <c r="F121" s="208" t="s">
        <v>1397</v>
      </c>
      <c r="G121" s="209" t="s">
        <v>308</v>
      </c>
      <c r="H121" s="210">
        <v>0.92700000000000005</v>
      </c>
      <c r="I121" s="211"/>
      <c r="J121" s="212">
        <f>ROUND(I121*H121,2)</f>
        <v>0</v>
      </c>
      <c r="K121" s="208" t="s">
        <v>147</v>
      </c>
      <c r="L121" s="46"/>
      <c r="M121" s="213" t="s">
        <v>19</v>
      </c>
      <c r="N121" s="214" t="s">
        <v>42</v>
      </c>
      <c r="O121" s="86"/>
      <c r="P121" s="215">
        <f>O121*H121</f>
        <v>0</v>
      </c>
      <c r="Q121" s="215">
        <v>0</v>
      </c>
      <c r="R121" s="215">
        <f>Q121*H121</f>
        <v>0</v>
      </c>
      <c r="S121" s="215">
        <v>0</v>
      </c>
      <c r="T121" s="21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7" t="s">
        <v>148</v>
      </c>
      <c r="AT121" s="217" t="s">
        <v>143</v>
      </c>
      <c r="AU121" s="217" t="s">
        <v>149</v>
      </c>
      <c r="AY121" s="19" t="s">
        <v>140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9" t="s">
        <v>149</v>
      </c>
      <c r="BK121" s="218">
        <f>ROUND(I121*H121,2)</f>
        <v>0</v>
      </c>
      <c r="BL121" s="19" t="s">
        <v>148</v>
      </c>
      <c r="BM121" s="217" t="s">
        <v>1599</v>
      </c>
    </row>
    <row r="122" s="2" customFormat="1">
      <c r="A122" s="40"/>
      <c r="B122" s="41"/>
      <c r="C122" s="42"/>
      <c r="D122" s="219" t="s">
        <v>151</v>
      </c>
      <c r="E122" s="42"/>
      <c r="F122" s="220" t="s">
        <v>1399</v>
      </c>
      <c r="G122" s="42"/>
      <c r="H122" s="42"/>
      <c r="I122" s="221"/>
      <c r="J122" s="42"/>
      <c r="K122" s="42"/>
      <c r="L122" s="46"/>
      <c r="M122" s="222"/>
      <c r="N122" s="223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151</v>
      </c>
      <c r="AU122" s="19" t="s">
        <v>149</v>
      </c>
    </row>
    <row r="123" s="2" customFormat="1">
      <c r="A123" s="40"/>
      <c r="B123" s="41"/>
      <c r="C123" s="42"/>
      <c r="D123" s="224" t="s">
        <v>153</v>
      </c>
      <c r="E123" s="42"/>
      <c r="F123" s="225" t="s">
        <v>1400</v>
      </c>
      <c r="G123" s="42"/>
      <c r="H123" s="42"/>
      <c r="I123" s="221"/>
      <c r="J123" s="42"/>
      <c r="K123" s="42"/>
      <c r="L123" s="46"/>
      <c r="M123" s="222"/>
      <c r="N123" s="223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153</v>
      </c>
      <c r="AU123" s="19" t="s">
        <v>149</v>
      </c>
    </row>
    <row r="124" s="12" customFormat="1" ht="22.8" customHeight="1">
      <c r="A124" s="12"/>
      <c r="B124" s="190"/>
      <c r="C124" s="191"/>
      <c r="D124" s="192" t="s">
        <v>69</v>
      </c>
      <c r="E124" s="204" t="s">
        <v>330</v>
      </c>
      <c r="F124" s="204" t="s">
        <v>331</v>
      </c>
      <c r="G124" s="191"/>
      <c r="H124" s="191"/>
      <c r="I124" s="194"/>
      <c r="J124" s="205">
        <f>BK124</f>
        <v>0</v>
      </c>
      <c r="K124" s="191"/>
      <c r="L124" s="196"/>
      <c r="M124" s="197"/>
      <c r="N124" s="198"/>
      <c r="O124" s="198"/>
      <c r="P124" s="199">
        <f>SUM(P125:P127)</f>
        <v>0</v>
      </c>
      <c r="Q124" s="198"/>
      <c r="R124" s="199">
        <f>SUM(R125:R127)</f>
        <v>0</v>
      </c>
      <c r="S124" s="198"/>
      <c r="T124" s="200">
        <f>SUM(T125:T127)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1" t="s">
        <v>78</v>
      </c>
      <c r="AT124" s="202" t="s">
        <v>69</v>
      </c>
      <c r="AU124" s="202" t="s">
        <v>78</v>
      </c>
      <c r="AY124" s="201" t="s">
        <v>140</v>
      </c>
      <c r="BK124" s="203">
        <f>SUM(BK125:BK127)</f>
        <v>0</v>
      </c>
    </row>
    <row r="125" s="2" customFormat="1" ht="16.5" customHeight="1">
      <c r="A125" s="40"/>
      <c r="B125" s="41"/>
      <c r="C125" s="206" t="s">
        <v>239</v>
      </c>
      <c r="D125" s="206" t="s">
        <v>143</v>
      </c>
      <c r="E125" s="207" t="s">
        <v>333</v>
      </c>
      <c r="F125" s="208" t="s">
        <v>334</v>
      </c>
      <c r="G125" s="209" t="s">
        <v>308</v>
      </c>
      <c r="H125" s="210">
        <v>1.202</v>
      </c>
      <c r="I125" s="211"/>
      <c r="J125" s="212">
        <f>ROUND(I125*H125,2)</f>
        <v>0</v>
      </c>
      <c r="K125" s="208" t="s">
        <v>147</v>
      </c>
      <c r="L125" s="46"/>
      <c r="M125" s="213" t="s">
        <v>19</v>
      </c>
      <c r="N125" s="214" t="s">
        <v>42</v>
      </c>
      <c r="O125" s="86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7" t="s">
        <v>148</v>
      </c>
      <c r="AT125" s="217" t="s">
        <v>143</v>
      </c>
      <c r="AU125" s="217" t="s">
        <v>149</v>
      </c>
      <c r="AY125" s="19" t="s">
        <v>140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9" t="s">
        <v>149</v>
      </c>
      <c r="BK125" s="218">
        <f>ROUND(I125*H125,2)</f>
        <v>0</v>
      </c>
      <c r="BL125" s="19" t="s">
        <v>148</v>
      </c>
      <c r="BM125" s="217" t="s">
        <v>1600</v>
      </c>
    </row>
    <row r="126" s="2" customFormat="1">
      <c r="A126" s="40"/>
      <c r="B126" s="41"/>
      <c r="C126" s="42"/>
      <c r="D126" s="219" t="s">
        <v>151</v>
      </c>
      <c r="E126" s="42"/>
      <c r="F126" s="220" t="s">
        <v>336</v>
      </c>
      <c r="G126" s="42"/>
      <c r="H126" s="42"/>
      <c r="I126" s="221"/>
      <c r="J126" s="42"/>
      <c r="K126" s="42"/>
      <c r="L126" s="46"/>
      <c r="M126" s="222"/>
      <c r="N126" s="223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151</v>
      </c>
      <c r="AU126" s="19" t="s">
        <v>149</v>
      </c>
    </row>
    <row r="127" s="2" customFormat="1">
      <c r="A127" s="40"/>
      <c r="B127" s="41"/>
      <c r="C127" s="42"/>
      <c r="D127" s="224" t="s">
        <v>153</v>
      </c>
      <c r="E127" s="42"/>
      <c r="F127" s="225" t="s">
        <v>337</v>
      </c>
      <c r="G127" s="42"/>
      <c r="H127" s="42"/>
      <c r="I127" s="221"/>
      <c r="J127" s="42"/>
      <c r="K127" s="42"/>
      <c r="L127" s="46"/>
      <c r="M127" s="222"/>
      <c r="N127" s="223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153</v>
      </c>
      <c r="AU127" s="19" t="s">
        <v>149</v>
      </c>
    </row>
    <row r="128" s="12" customFormat="1" ht="25.92" customHeight="1">
      <c r="A128" s="12"/>
      <c r="B128" s="190"/>
      <c r="C128" s="191"/>
      <c r="D128" s="192" t="s">
        <v>69</v>
      </c>
      <c r="E128" s="193" t="s">
        <v>338</v>
      </c>
      <c r="F128" s="193" t="s">
        <v>339</v>
      </c>
      <c r="G128" s="191"/>
      <c r="H128" s="191"/>
      <c r="I128" s="194"/>
      <c r="J128" s="195">
        <f>BK128</f>
        <v>0</v>
      </c>
      <c r="K128" s="191"/>
      <c r="L128" s="196"/>
      <c r="M128" s="197"/>
      <c r="N128" s="198"/>
      <c r="O128" s="198"/>
      <c r="P128" s="199">
        <f>P129</f>
        <v>0</v>
      </c>
      <c r="Q128" s="198"/>
      <c r="R128" s="199">
        <f>R129</f>
        <v>0.22840750000000001</v>
      </c>
      <c r="S128" s="198"/>
      <c r="T128" s="200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1" t="s">
        <v>149</v>
      </c>
      <c r="AT128" s="202" t="s">
        <v>69</v>
      </c>
      <c r="AU128" s="202" t="s">
        <v>70</v>
      </c>
      <c r="AY128" s="201" t="s">
        <v>140</v>
      </c>
      <c r="BK128" s="203">
        <f>BK129</f>
        <v>0</v>
      </c>
    </row>
    <row r="129" s="12" customFormat="1" ht="22.8" customHeight="1">
      <c r="A129" s="12"/>
      <c r="B129" s="190"/>
      <c r="C129" s="191"/>
      <c r="D129" s="192" t="s">
        <v>69</v>
      </c>
      <c r="E129" s="204" t="s">
        <v>654</v>
      </c>
      <c r="F129" s="204" t="s">
        <v>655</v>
      </c>
      <c r="G129" s="191"/>
      <c r="H129" s="191"/>
      <c r="I129" s="194"/>
      <c r="J129" s="205">
        <f>BK129</f>
        <v>0</v>
      </c>
      <c r="K129" s="191"/>
      <c r="L129" s="196"/>
      <c r="M129" s="197"/>
      <c r="N129" s="198"/>
      <c r="O129" s="198"/>
      <c r="P129" s="199">
        <f>SUM(P130:P251)</f>
        <v>0</v>
      </c>
      <c r="Q129" s="198"/>
      <c r="R129" s="199">
        <f>SUM(R130:R251)</f>
        <v>0.22840750000000001</v>
      </c>
      <c r="S129" s="198"/>
      <c r="T129" s="200">
        <f>SUM(T130:T251)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1" t="s">
        <v>149</v>
      </c>
      <c r="AT129" s="202" t="s">
        <v>69</v>
      </c>
      <c r="AU129" s="202" t="s">
        <v>78</v>
      </c>
      <c r="AY129" s="201" t="s">
        <v>140</v>
      </c>
      <c r="BK129" s="203">
        <f>SUM(BK130:BK251)</f>
        <v>0</v>
      </c>
    </row>
    <row r="130" s="2" customFormat="1" ht="16.5" customHeight="1">
      <c r="A130" s="40"/>
      <c r="B130" s="41"/>
      <c r="C130" s="206" t="s">
        <v>246</v>
      </c>
      <c r="D130" s="206" t="s">
        <v>143</v>
      </c>
      <c r="E130" s="207" t="s">
        <v>1402</v>
      </c>
      <c r="F130" s="208" t="s">
        <v>1403</v>
      </c>
      <c r="G130" s="209" t="s">
        <v>362</v>
      </c>
      <c r="H130" s="210">
        <v>57</v>
      </c>
      <c r="I130" s="211"/>
      <c r="J130" s="212">
        <f>ROUND(I130*H130,2)</f>
        <v>0</v>
      </c>
      <c r="K130" s="208" t="s">
        <v>147</v>
      </c>
      <c r="L130" s="46"/>
      <c r="M130" s="213" t="s">
        <v>19</v>
      </c>
      <c r="N130" s="214" t="s">
        <v>42</v>
      </c>
      <c r="O130" s="86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7" t="s">
        <v>284</v>
      </c>
      <c r="AT130" s="217" t="s">
        <v>143</v>
      </c>
      <c r="AU130" s="217" t="s">
        <v>149</v>
      </c>
      <c r="AY130" s="19" t="s">
        <v>140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9" t="s">
        <v>149</v>
      </c>
      <c r="BK130" s="218">
        <f>ROUND(I130*H130,2)</f>
        <v>0</v>
      </c>
      <c r="BL130" s="19" t="s">
        <v>284</v>
      </c>
      <c r="BM130" s="217" t="s">
        <v>1601</v>
      </c>
    </row>
    <row r="131" s="2" customFormat="1">
      <c r="A131" s="40"/>
      <c r="B131" s="41"/>
      <c r="C131" s="42"/>
      <c r="D131" s="219" t="s">
        <v>151</v>
      </c>
      <c r="E131" s="42"/>
      <c r="F131" s="220" t="s">
        <v>1405</v>
      </c>
      <c r="G131" s="42"/>
      <c r="H131" s="42"/>
      <c r="I131" s="221"/>
      <c r="J131" s="42"/>
      <c r="K131" s="42"/>
      <c r="L131" s="46"/>
      <c r="M131" s="222"/>
      <c r="N131" s="223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151</v>
      </c>
      <c r="AU131" s="19" t="s">
        <v>149</v>
      </c>
    </row>
    <row r="132" s="2" customFormat="1">
      <c r="A132" s="40"/>
      <c r="B132" s="41"/>
      <c r="C132" s="42"/>
      <c r="D132" s="224" t="s">
        <v>153</v>
      </c>
      <c r="E132" s="42"/>
      <c r="F132" s="225" t="s">
        <v>1406</v>
      </c>
      <c r="G132" s="42"/>
      <c r="H132" s="42"/>
      <c r="I132" s="221"/>
      <c r="J132" s="42"/>
      <c r="K132" s="42"/>
      <c r="L132" s="46"/>
      <c r="M132" s="222"/>
      <c r="N132" s="223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153</v>
      </c>
      <c r="AU132" s="19" t="s">
        <v>149</v>
      </c>
    </row>
    <row r="133" s="2" customFormat="1" ht="16.5" customHeight="1">
      <c r="A133" s="40"/>
      <c r="B133" s="41"/>
      <c r="C133" s="248" t="s">
        <v>8</v>
      </c>
      <c r="D133" s="248" t="s">
        <v>215</v>
      </c>
      <c r="E133" s="249" t="s">
        <v>1407</v>
      </c>
      <c r="F133" s="250" t="s">
        <v>1408</v>
      </c>
      <c r="G133" s="251" t="s">
        <v>362</v>
      </c>
      <c r="H133" s="252">
        <v>57</v>
      </c>
      <c r="I133" s="253"/>
      <c r="J133" s="254">
        <f>ROUND(I133*H133,2)</f>
        <v>0</v>
      </c>
      <c r="K133" s="250" t="s">
        <v>147</v>
      </c>
      <c r="L133" s="255"/>
      <c r="M133" s="256" t="s">
        <v>19</v>
      </c>
      <c r="N133" s="257" t="s">
        <v>42</v>
      </c>
      <c r="O133" s="86"/>
      <c r="P133" s="215">
        <f>O133*H133</f>
        <v>0</v>
      </c>
      <c r="Q133" s="215">
        <v>4.0000000000000003E-05</v>
      </c>
      <c r="R133" s="215">
        <f>Q133*H133</f>
        <v>0.0022800000000000003</v>
      </c>
      <c r="S133" s="215">
        <v>0</v>
      </c>
      <c r="T133" s="216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7" t="s">
        <v>354</v>
      </c>
      <c r="AT133" s="217" t="s">
        <v>215</v>
      </c>
      <c r="AU133" s="217" t="s">
        <v>149</v>
      </c>
      <c r="AY133" s="19" t="s">
        <v>140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9" t="s">
        <v>149</v>
      </c>
      <c r="BK133" s="218">
        <f>ROUND(I133*H133,2)</f>
        <v>0</v>
      </c>
      <c r="BL133" s="19" t="s">
        <v>284</v>
      </c>
      <c r="BM133" s="217" t="s">
        <v>1602</v>
      </c>
    </row>
    <row r="134" s="2" customFormat="1">
      <c r="A134" s="40"/>
      <c r="B134" s="41"/>
      <c r="C134" s="42"/>
      <c r="D134" s="219" t="s">
        <v>151</v>
      </c>
      <c r="E134" s="42"/>
      <c r="F134" s="220" t="s">
        <v>1408</v>
      </c>
      <c r="G134" s="42"/>
      <c r="H134" s="42"/>
      <c r="I134" s="221"/>
      <c r="J134" s="42"/>
      <c r="K134" s="42"/>
      <c r="L134" s="46"/>
      <c r="M134" s="222"/>
      <c r="N134" s="223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151</v>
      </c>
      <c r="AU134" s="19" t="s">
        <v>149</v>
      </c>
    </row>
    <row r="135" s="2" customFormat="1" ht="16.5" customHeight="1">
      <c r="A135" s="40"/>
      <c r="B135" s="41"/>
      <c r="C135" s="206" t="s">
        <v>261</v>
      </c>
      <c r="D135" s="206" t="s">
        <v>143</v>
      </c>
      <c r="E135" s="207" t="s">
        <v>1410</v>
      </c>
      <c r="F135" s="208" t="s">
        <v>1411</v>
      </c>
      <c r="G135" s="209" t="s">
        <v>209</v>
      </c>
      <c r="H135" s="210">
        <v>153</v>
      </c>
      <c r="I135" s="211"/>
      <c r="J135" s="212">
        <f>ROUND(I135*H135,2)</f>
        <v>0</v>
      </c>
      <c r="K135" s="208" t="s">
        <v>147</v>
      </c>
      <c r="L135" s="46"/>
      <c r="M135" s="213" t="s">
        <v>19</v>
      </c>
      <c r="N135" s="214" t="s">
        <v>42</v>
      </c>
      <c r="O135" s="86"/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7" t="s">
        <v>284</v>
      </c>
      <c r="AT135" s="217" t="s">
        <v>143</v>
      </c>
      <c r="AU135" s="217" t="s">
        <v>149</v>
      </c>
      <c r="AY135" s="19" t="s">
        <v>140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9" t="s">
        <v>149</v>
      </c>
      <c r="BK135" s="218">
        <f>ROUND(I135*H135,2)</f>
        <v>0</v>
      </c>
      <c r="BL135" s="19" t="s">
        <v>284</v>
      </c>
      <c r="BM135" s="217" t="s">
        <v>1603</v>
      </c>
    </row>
    <row r="136" s="2" customFormat="1">
      <c r="A136" s="40"/>
      <c r="B136" s="41"/>
      <c r="C136" s="42"/>
      <c r="D136" s="219" t="s">
        <v>151</v>
      </c>
      <c r="E136" s="42"/>
      <c r="F136" s="220" t="s">
        <v>1413</v>
      </c>
      <c r="G136" s="42"/>
      <c r="H136" s="42"/>
      <c r="I136" s="221"/>
      <c r="J136" s="42"/>
      <c r="K136" s="42"/>
      <c r="L136" s="46"/>
      <c r="M136" s="222"/>
      <c r="N136" s="223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151</v>
      </c>
      <c r="AU136" s="19" t="s">
        <v>149</v>
      </c>
    </row>
    <row r="137" s="2" customFormat="1">
      <c r="A137" s="40"/>
      <c r="B137" s="41"/>
      <c r="C137" s="42"/>
      <c r="D137" s="224" t="s">
        <v>153</v>
      </c>
      <c r="E137" s="42"/>
      <c r="F137" s="225" t="s">
        <v>1414</v>
      </c>
      <c r="G137" s="42"/>
      <c r="H137" s="42"/>
      <c r="I137" s="221"/>
      <c r="J137" s="42"/>
      <c r="K137" s="42"/>
      <c r="L137" s="46"/>
      <c r="M137" s="222"/>
      <c r="N137" s="223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153</v>
      </c>
      <c r="AU137" s="19" t="s">
        <v>149</v>
      </c>
    </row>
    <row r="138" s="13" customFormat="1">
      <c r="A138" s="13"/>
      <c r="B138" s="226"/>
      <c r="C138" s="227"/>
      <c r="D138" s="219" t="s">
        <v>155</v>
      </c>
      <c r="E138" s="228" t="s">
        <v>19</v>
      </c>
      <c r="F138" s="229" t="s">
        <v>1415</v>
      </c>
      <c r="G138" s="227"/>
      <c r="H138" s="230">
        <v>153</v>
      </c>
      <c r="I138" s="231"/>
      <c r="J138" s="227"/>
      <c r="K138" s="227"/>
      <c r="L138" s="232"/>
      <c r="M138" s="233"/>
      <c r="N138" s="234"/>
      <c r="O138" s="234"/>
      <c r="P138" s="234"/>
      <c r="Q138" s="234"/>
      <c r="R138" s="234"/>
      <c r="S138" s="234"/>
      <c r="T138" s="23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6" t="s">
        <v>155</v>
      </c>
      <c r="AU138" s="236" t="s">
        <v>149</v>
      </c>
      <c r="AV138" s="13" t="s">
        <v>149</v>
      </c>
      <c r="AW138" s="13" t="s">
        <v>32</v>
      </c>
      <c r="AX138" s="13" t="s">
        <v>78</v>
      </c>
      <c r="AY138" s="236" t="s">
        <v>140</v>
      </c>
    </row>
    <row r="139" s="2" customFormat="1" ht="16.5" customHeight="1">
      <c r="A139" s="40"/>
      <c r="B139" s="41"/>
      <c r="C139" s="248" t="s">
        <v>269</v>
      </c>
      <c r="D139" s="248" t="s">
        <v>215</v>
      </c>
      <c r="E139" s="249" t="s">
        <v>1416</v>
      </c>
      <c r="F139" s="250" t="s">
        <v>1417</v>
      </c>
      <c r="G139" s="251" t="s">
        <v>209</v>
      </c>
      <c r="H139" s="252">
        <v>175.94999999999999</v>
      </c>
      <c r="I139" s="253"/>
      <c r="J139" s="254">
        <f>ROUND(I139*H139,2)</f>
        <v>0</v>
      </c>
      <c r="K139" s="250" t="s">
        <v>147</v>
      </c>
      <c r="L139" s="255"/>
      <c r="M139" s="256" t="s">
        <v>19</v>
      </c>
      <c r="N139" s="257" t="s">
        <v>42</v>
      </c>
      <c r="O139" s="86"/>
      <c r="P139" s="215">
        <f>O139*H139</f>
        <v>0</v>
      </c>
      <c r="Q139" s="215">
        <v>0.00012</v>
      </c>
      <c r="R139" s="215">
        <f>Q139*H139</f>
        <v>0.021114000000000001</v>
      </c>
      <c r="S139" s="215">
        <v>0</v>
      </c>
      <c r="T139" s="216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7" t="s">
        <v>354</v>
      </c>
      <c r="AT139" s="217" t="s">
        <v>215</v>
      </c>
      <c r="AU139" s="217" t="s">
        <v>149</v>
      </c>
      <c r="AY139" s="19" t="s">
        <v>140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9" t="s">
        <v>149</v>
      </c>
      <c r="BK139" s="218">
        <f>ROUND(I139*H139,2)</f>
        <v>0</v>
      </c>
      <c r="BL139" s="19" t="s">
        <v>284</v>
      </c>
      <c r="BM139" s="217" t="s">
        <v>1604</v>
      </c>
    </row>
    <row r="140" s="2" customFormat="1">
      <c r="A140" s="40"/>
      <c r="B140" s="41"/>
      <c r="C140" s="42"/>
      <c r="D140" s="219" t="s">
        <v>151</v>
      </c>
      <c r="E140" s="42"/>
      <c r="F140" s="220" t="s">
        <v>1417</v>
      </c>
      <c r="G140" s="42"/>
      <c r="H140" s="42"/>
      <c r="I140" s="221"/>
      <c r="J140" s="42"/>
      <c r="K140" s="42"/>
      <c r="L140" s="46"/>
      <c r="M140" s="222"/>
      <c r="N140" s="223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151</v>
      </c>
      <c r="AU140" s="19" t="s">
        <v>149</v>
      </c>
    </row>
    <row r="141" s="13" customFormat="1">
      <c r="A141" s="13"/>
      <c r="B141" s="226"/>
      <c r="C141" s="227"/>
      <c r="D141" s="219" t="s">
        <v>155</v>
      </c>
      <c r="E141" s="227"/>
      <c r="F141" s="229" t="s">
        <v>1419</v>
      </c>
      <c r="G141" s="227"/>
      <c r="H141" s="230">
        <v>175.94999999999999</v>
      </c>
      <c r="I141" s="231"/>
      <c r="J141" s="227"/>
      <c r="K141" s="227"/>
      <c r="L141" s="232"/>
      <c r="M141" s="233"/>
      <c r="N141" s="234"/>
      <c r="O141" s="234"/>
      <c r="P141" s="234"/>
      <c r="Q141" s="234"/>
      <c r="R141" s="234"/>
      <c r="S141" s="234"/>
      <c r="T141" s="23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6" t="s">
        <v>155</v>
      </c>
      <c r="AU141" s="236" t="s">
        <v>149</v>
      </c>
      <c r="AV141" s="13" t="s">
        <v>149</v>
      </c>
      <c r="AW141" s="13" t="s">
        <v>4</v>
      </c>
      <c r="AX141" s="13" t="s">
        <v>78</v>
      </c>
      <c r="AY141" s="236" t="s">
        <v>140</v>
      </c>
    </row>
    <row r="142" s="2" customFormat="1" ht="16.5" customHeight="1">
      <c r="A142" s="40"/>
      <c r="B142" s="41"/>
      <c r="C142" s="206" t="s">
        <v>276</v>
      </c>
      <c r="D142" s="206" t="s">
        <v>143</v>
      </c>
      <c r="E142" s="207" t="s">
        <v>1420</v>
      </c>
      <c r="F142" s="208" t="s">
        <v>1421</v>
      </c>
      <c r="G142" s="209" t="s">
        <v>209</v>
      </c>
      <c r="H142" s="210">
        <v>297</v>
      </c>
      <c r="I142" s="211"/>
      <c r="J142" s="212">
        <f>ROUND(I142*H142,2)</f>
        <v>0</v>
      </c>
      <c r="K142" s="208" t="s">
        <v>147</v>
      </c>
      <c r="L142" s="46"/>
      <c r="M142" s="213" t="s">
        <v>19</v>
      </c>
      <c r="N142" s="214" t="s">
        <v>42</v>
      </c>
      <c r="O142" s="86"/>
      <c r="P142" s="215">
        <f>O142*H142</f>
        <v>0</v>
      </c>
      <c r="Q142" s="215">
        <v>0</v>
      </c>
      <c r="R142" s="215">
        <f>Q142*H142</f>
        <v>0</v>
      </c>
      <c r="S142" s="215">
        <v>0</v>
      </c>
      <c r="T142" s="216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7" t="s">
        <v>284</v>
      </c>
      <c r="AT142" s="217" t="s">
        <v>143</v>
      </c>
      <c r="AU142" s="217" t="s">
        <v>149</v>
      </c>
      <c r="AY142" s="19" t="s">
        <v>140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9" t="s">
        <v>149</v>
      </c>
      <c r="BK142" s="218">
        <f>ROUND(I142*H142,2)</f>
        <v>0</v>
      </c>
      <c r="BL142" s="19" t="s">
        <v>284</v>
      </c>
      <c r="BM142" s="217" t="s">
        <v>1605</v>
      </c>
    </row>
    <row r="143" s="2" customFormat="1">
      <c r="A143" s="40"/>
      <c r="B143" s="41"/>
      <c r="C143" s="42"/>
      <c r="D143" s="219" t="s">
        <v>151</v>
      </c>
      <c r="E143" s="42"/>
      <c r="F143" s="220" t="s">
        <v>1423</v>
      </c>
      <c r="G143" s="42"/>
      <c r="H143" s="42"/>
      <c r="I143" s="221"/>
      <c r="J143" s="42"/>
      <c r="K143" s="42"/>
      <c r="L143" s="46"/>
      <c r="M143" s="222"/>
      <c r="N143" s="223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151</v>
      </c>
      <c r="AU143" s="19" t="s">
        <v>149</v>
      </c>
    </row>
    <row r="144" s="2" customFormat="1">
      <c r="A144" s="40"/>
      <c r="B144" s="41"/>
      <c r="C144" s="42"/>
      <c r="D144" s="224" t="s">
        <v>153</v>
      </c>
      <c r="E144" s="42"/>
      <c r="F144" s="225" t="s">
        <v>1424</v>
      </c>
      <c r="G144" s="42"/>
      <c r="H144" s="42"/>
      <c r="I144" s="221"/>
      <c r="J144" s="42"/>
      <c r="K144" s="42"/>
      <c r="L144" s="46"/>
      <c r="M144" s="222"/>
      <c r="N144" s="223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153</v>
      </c>
      <c r="AU144" s="19" t="s">
        <v>149</v>
      </c>
    </row>
    <row r="145" s="13" customFormat="1">
      <c r="A145" s="13"/>
      <c r="B145" s="226"/>
      <c r="C145" s="227"/>
      <c r="D145" s="219" t="s">
        <v>155</v>
      </c>
      <c r="E145" s="228" t="s">
        <v>19</v>
      </c>
      <c r="F145" s="229" t="s">
        <v>1425</v>
      </c>
      <c r="G145" s="227"/>
      <c r="H145" s="230">
        <v>297</v>
      </c>
      <c r="I145" s="231"/>
      <c r="J145" s="227"/>
      <c r="K145" s="227"/>
      <c r="L145" s="232"/>
      <c r="M145" s="233"/>
      <c r="N145" s="234"/>
      <c r="O145" s="234"/>
      <c r="P145" s="234"/>
      <c r="Q145" s="234"/>
      <c r="R145" s="234"/>
      <c r="S145" s="234"/>
      <c r="T145" s="23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6" t="s">
        <v>155</v>
      </c>
      <c r="AU145" s="236" t="s">
        <v>149</v>
      </c>
      <c r="AV145" s="13" t="s">
        <v>149</v>
      </c>
      <c r="AW145" s="13" t="s">
        <v>32</v>
      </c>
      <c r="AX145" s="13" t="s">
        <v>78</v>
      </c>
      <c r="AY145" s="236" t="s">
        <v>140</v>
      </c>
    </row>
    <row r="146" s="2" customFormat="1" ht="16.5" customHeight="1">
      <c r="A146" s="40"/>
      <c r="B146" s="41"/>
      <c r="C146" s="248" t="s">
        <v>284</v>
      </c>
      <c r="D146" s="248" t="s">
        <v>215</v>
      </c>
      <c r="E146" s="249" t="s">
        <v>1426</v>
      </c>
      <c r="F146" s="250" t="s">
        <v>1427</v>
      </c>
      <c r="G146" s="251" t="s">
        <v>209</v>
      </c>
      <c r="H146" s="252">
        <v>341.55000000000001</v>
      </c>
      <c r="I146" s="253"/>
      <c r="J146" s="254">
        <f>ROUND(I146*H146,2)</f>
        <v>0</v>
      </c>
      <c r="K146" s="250" t="s">
        <v>147</v>
      </c>
      <c r="L146" s="255"/>
      <c r="M146" s="256" t="s">
        <v>19</v>
      </c>
      <c r="N146" s="257" t="s">
        <v>42</v>
      </c>
      <c r="O146" s="86"/>
      <c r="P146" s="215">
        <f>O146*H146</f>
        <v>0</v>
      </c>
      <c r="Q146" s="215">
        <v>0.00017000000000000001</v>
      </c>
      <c r="R146" s="215">
        <f>Q146*H146</f>
        <v>0.058063500000000004</v>
      </c>
      <c r="S146" s="215">
        <v>0</v>
      </c>
      <c r="T146" s="216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7" t="s">
        <v>354</v>
      </c>
      <c r="AT146" s="217" t="s">
        <v>215</v>
      </c>
      <c r="AU146" s="217" t="s">
        <v>149</v>
      </c>
      <c r="AY146" s="19" t="s">
        <v>140</v>
      </c>
      <c r="BE146" s="218">
        <f>IF(N146="základní",J146,0)</f>
        <v>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9" t="s">
        <v>149</v>
      </c>
      <c r="BK146" s="218">
        <f>ROUND(I146*H146,2)</f>
        <v>0</v>
      </c>
      <c r="BL146" s="19" t="s">
        <v>284</v>
      </c>
      <c r="BM146" s="217" t="s">
        <v>1606</v>
      </c>
    </row>
    <row r="147" s="2" customFormat="1">
      <c r="A147" s="40"/>
      <c r="B147" s="41"/>
      <c r="C147" s="42"/>
      <c r="D147" s="219" t="s">
        <v>151</v>
      </c>
      <c r="E147" s="42"/>
      <c r="F147" s="220" t="s">
        <v>1427</v>
      </c>
      <c r="G147" s="42"/>
      <c r="H147" s="42"/>
      <c r="I147" s="221"/>
      <c r="J147" s="42"/>
      <c r="K147" s="42"/>
      <c r="L147" s="46"/>
      <c r="M147" s="222"/>
      <c r="N147" s="223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151</v>
      </c>
      <c r="AU147" s="19" t="s">
        <v>149</v>
      </c>
    </row>
    <row r="148" s="13" customFormat="1">
      <c r="A148" s="13"/>
      <c r="B148" s="226"/>
      <c r="C148" s="227"/>
      <c r="D148" s="219" t="s">
        <v>155</v>
      </c>
      <c r="E148" s="227"/>
      <c r="F148" s="229" t="s">
        <v>1429</v>
      </c>
      <c r="G148" s="227"/>
      <c r="H148" s="230">
        <v>341.55000000000001</v>
      </c>
      <c r="I148" s="231"/>
      <c r="J148" s="227"/>
      <c r="K148" s="227"/>
      <c r="L148" s="232"/>
      <c r="M148" s="233"/>
      <c r="N148" s="234"/>
      <c r="O148" s="234"/>
      <c r="P148" s="234"/>
      <c r="Q148" s="234"/>
      <c r="R148" s="234"/>
      <c r="S148" s="234"/>
      <c r="T148" s="23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6" t="s">
        <v>155</v>
      </c>
      <c r="AU148" s="236" t="s">
        <v>149</v>
      </c>
      <c r="AV148" s="13" t="s">
        <v>149</v>
      </c>
      <c r="AW148" s="13" t="s">
        <v>4</v>
      </c>
      <c r="AX148" s="13" t="s">
        <v>78</v>
      </c>
      <c r="AY148" s="236" t="s">
        <v>140</v>
      </c>
    </row>
    <row r="149" s="2" customFormat="1" ht="16.5" customHeight="1">
      <c r="A149" s="40"/>
      <c r="B149" s="41"/>
      <c r="C149" s="206" t="s">
        <v>291</v>
      </c>
      <c r="D149" s="206" t="s">
        <v>143</v>
      </c>
      <c r="E149" s="207" t="s">
        <v>1430</v>
      </c>
      <c r="F149" s="208" t="s">
        <v>1431</v>
      </c>
      <c r="G149" s="209" t="s">
        <v>209</v>
      </c>
      <c r="H149" s="210">
        <v>27</v>
      </c>
      <c r="I149" s="211"/>
      <c r="J149" s="212">
        <f>ROUND(I149*H149,2)</f>
        <v>0</v>
      </c>
      <c r="K149" s="208" t="s">
        <v>147</v>
      </c>
      <c r="L149" s="46"/>
      <c r="M149" s="213" t="s">
        <v>19</v>
      </c>
      <c r="N149" s="214" t="s">
        <v>42</v>
      </c>
      <c r="O149" s="86"/>
      <c r="P149" s="215">
        <f>O149*H149</f>
        <v>0</v>
      </c>
      <c r="Q149" s="215">
        <v>0</v>
      </c>
      <c r="R149" s="215">
        <f>Q149*H149</f>
        <v>0</v>
      </c>
      <c r="S149" s="215">
        <v>0</v>
      </c>
      <c r="T149" s="216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7" t="s">
        <v>284</v>
      </c>
      <c r="AT149" s="217" t="s">
        <v>143</v>
      </c>
      <c r="AU149" s="217" t="s">
        <v>149</v>
      </c>
      <c r="AY149" s="19" t="s">
        <v>140</v>
      </c>
      <c r="BE149" s="218">
        <f>IF(N149="základní",J149,0)</f>
        <v>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9" t="s">
        <v>149</v>
      </c>
      <c r="BK149" s="218">
        <f>ROUND(I149*H149,2)</f>
        <v>0</v>
      </c>
      <c r="BL149" s="19" t="s">
        <v>284</v>
      </c>
      <c r="BM149" s="217" t="s">
        <v>1607</v>
      </c>
    </row>
    <row r="150" s="2" customFormat="1">
      <c r="A150" s="40"/>
      <c r="B150" s="41"/>
      <c r="C150" s="42"/>
      <c r="D150" s="219" t="s">
        <v>151</v>
      </c>
      <c r="E150" s="42"/>
      <c r="F150" s="220" t="s">
        <v>1433</v>
      </c>
      <c r="G150" s="42"/>
      <c r="H150" s="42"/>
      <c r="I150" s="221"/>
      <c r="J150" s="42"/>
      <c r="K150" s="42"/>
      <c r="L150" s="46"/>
      <c r="M150" s="222"/>
      <c r="N150" s="223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151</v>
      </c>
      <c r="AU150" s="19" t="s">
        <v>149</v>
      </c>
    </row>
    <row r="151" s="2" customFormat="1">
      <c r="A151" s="40"/>
      <c r="B151" s="41"/>
      <c r="C151" s="42"/>
      <c r="D151" s="224" t="s">
        <v>153</v>
      </c>
      <c r="E151" s="42"/>
      <c r="F151" s="225" t="s">
        <v>1434</v>
      </c>
      <c r="G151" s="42"/>
      <c r="H151" s="42"/>
      <c r="I151" s="221"/>
      <c r="J151" s="42"/>
      <c r="K151" s="42"/>
      <c r="L151" s="46"/>
      <c r="M151" s="222"/>
      <c r="N151" s="223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153</v>
      </c>
      <c r="AU151" s="19" t="s">
        <v>149</v>
      </c>
    </row>
    <row r="152" s="2" customFormat="1" ht="16.5" customHeight="1">
      <c r="A152" s="40"/>
      <c r="B152" s="41"/>
      <c r="C152" s="248" t="s">
        <v>297</v>
      </c>
      <c r="D152" s="248" t="s">
        <v>215</v>
      </c>
      <c r="E152" s="249" t="s">
        <v>1435</v>
      </c>
      <c r="F152" s="250" t="s">
        <v>1436</v>
      </c>
      <c r="G152" s="251" t="s">
        <v>209</v>
      </c>
      <c r="H152" s="252">
        <v>31.050000000000001</v>
      </c>
      <c r="I152" s="253"/>
      <c r="J152" s="254">
        <f>ROUND(I152*H152,2)</f>
        <v>0</v>
      </c>
      <c r="K152" s="250" t="s">
        <v>147</v>
      </c>
      <c r="L152" s="255"/>
      <c r="M152" s="256" t="s">
        <v>19</v>
      </c>
      <c r="N152" s="257" t="s">
        <v>42</v>
      </c>
      <c r="O152" s="86"/>
      <c r="P152" s="215">
        <f>O152*H152</f>
        <v>0</v>
      </c>
      <c r="Q152" s="215">
        <v>0.00064000000000000005</v>
      </c>
      <c r="R152" s="215">
        <f>Q152*H152</f>
        <v>0.019872000000000001</v>
      </c>
      <c r="S152" s="215">
        <v>0</v>
      </c>
      <c r="T152" s="216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7" t="s">
        <v>354</v>
      </c>
      <c r="AT152" s="217" t="s">
        <v>215</v>
      </c>
      <c r="AU152" s="217" t="s">
        <v>149</v>
      </c>
      <c r="AY152" s="19" t="s">
        <v>140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9" t="s">
        <v>149</v>
      </c>
      <c r="BK152" s="218">
        <f>ROUND(I152*H152,2)</f>
        <v>0</v>
      </c>
      <c r="BL152" s="19" t="s">
        <v>284</v>
      </c>
      <c r="BM152" s="217" t="s">
        <v>1608</v>
      </c>
    </row>
    <row r="153" s="2" customFormat="1">
      <c r="A153" s="40"/>
      <c r="B153" s="41"/>
      <c r="C153" s="42"/>
      <c r="D153" s="219" t="s">
        <v>151</v>
      </c>
      <c r="E153" s="42"/>
      <c r="F153" s="220" t="s">
        <v>1436</v>
      </c>
      <c r="G153" s="42"/>
      <c r="H153" s="42"/>
      <c r="I153" s="221"/>
      <c r="J153" s="42"/>
      <c r="K153" s="42"/>
      <c r="L153" s="46"/>
      <c r="M153" s="222"/>
      <c r="N153" s="223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151</v>
      </c>
      <c r="AU153" s="19" t="s">
        <v>149</v>
      </c>
    </row>
    <row r="154" s="13" customFormat="1">
      <c r="A154" s="13"/>
      <c r="B154" s="226"/>
      <c r="C154" s="227"/>
      <c r="D154" s="219" t="s">
        <v>155</v>
      </c>
      <c r="E154" s="227"/>
      <c r="F154" s="229" t="s">
        <v>1438</v>
      </c>
      <c r="G154" s="227"/>
      <c r="H154" s="230">
        <v>31.050000000000001</v>
      </c>
      <c r="I154" s="231"/>
      <c r="J154" s="227"/>
      <c r="K154" s="227"/>
      <c r="L154" s="232"/>
      <c r="M154" s="233"/>
      <c r="N154" s="234"/>
      <c r="O154" s="234"/>
      <c r="P154" s="234"/>
      <c r="Q154" s="234"/>
      <c r="R154" s="234"/>
      <c r="S154" s="234"/>
      <c r="T154" s="23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6" t="s">
        <v>155</v>
      </c>
      <c r="AU154" s="236" t="s">
        <v>149</v>
      </c>
      <c r="AV154" s="13" t="s">
        <v>149</v>
      </c>
      <c r="AW154" s="13" t="s">
        <v>4</v>
      </c>
      <c r="AX154" s="13" t="s">
        <v>78</v>
      </c>
      <c r="AY154" s="236" t="s">
        <v>140</v>
      </c>
    </row>
    <row r="155" s="2" customFormat="1" ht="16.5" customHeight="1">
      <c r="A155" s="40"/>
      <c r="B155" s="41"/>
      <c r="C155" s="206" t="s">
        <v>305</v>
      </c>
      <c r="D155" s="206" t="s">
        <v>143</v>
      </c>
      <c r="E155" s="207" t="s">
        <v>1439</v>
      </c>
      <c r="F155" s="208" t="s">
        <v>1440</v>
      </c>
      <c r="G155" s="209" t="s">
        <v>209</v>
      </c>
      <c r="H155" s="210">
        <v>17</v>
      </c>
      <c r="I155" s="211"/>
      <c r="J155" s="212">
        <f>ROUND(I155*H155,2)</f>
        <v>0</v>
      </c>
      <c r="K155" s="208" t="s">
        <v>147</v>
      </c>
      <c r="L155" s="46"/>
      <c r="M155" s="213" t="s">
        <v>19</v>
      </c>
      <c r="N155" s="214" t="s">
        <v>42</v>
      </c>
      <c r="O155" s="86"/>
      <c r="P155" s="215">
        <f>O155*H155</f>
        <v>0</v>
      </c>
      <c r="Q155" s="215">
        <v>0</v>
      </c>
      <c r="R155" s="215">
        <f>Q155*H155</f>
        <v>0</v>
      </c>
      <c r="S155" s="215">
        <v>0</v>
      </c>
      <c r="T155" s="216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7" t="s">
        <v>284</v>
      </c>
      <c r="AT155" s="217" t="s">
        <v>143</v>
      </c>
      <c r="AU155" s="217" t="s">
        <v>149</v>
      </c>
      <c r="AY155" s="19" t="s">
        <v>140</v>
      </c>
      <c r="BE155" s="218">
        <f>IF(N155="základní",J155,0)</f>
        <v>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9" t="s">
        <v>149</v>
      </c>
      <c r="BK155" s="218">
        <f>ROUND(I155*H155,2)</f>
        <v>0</v>
      </c>
      <c r="BL155" s="19" t="s">
        <v>284</v>
      </c>
      <c r="BM155" s="217" t="s">
        <v>1609</v>
      </c>
    </row>
    <row r="156" s="2" customFormat="1">
      <c r="A156" s="40"/>
      <c r="B156" s="41"/>
      <c r="C156" s="42"/>
      <c r="D156" s="219" t="s">
        <v>151</v>
      </c>
      <c r="E156" s="42"/>
      <c r="F156" s="220" t="s">
        <v>1442</v>
      </c>
      <c r="G156" s="42"/>
      <c r="H156" s="42"/>
      <c r="I156" s="221"/>
      <c r="J156" s="42"/>
      <c r="K156" s="42"/>
      <c r="L156" s="46"/>
      <c r="M156" s="222"/>
      <c r="N156" s="223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151</v>
      </c>
      <c r="AU156" s="19" t="s">
        <v>149</v>
      </c>
    </row>
    <row r="157" s="2" customFormat="1">
      <c r="A157" s="40"/>
      <c r="B157" s="41"/>
      <c r="C157" s="42"/>
      <c r="D157" s="224" t="s">
        <v>153</v>
      </c>
      <c r="E157" s="42"/>
      <c r="F157" s="225" t="s">
        <v>1443</v>
      </c>
      <c r="G157" s="42"/>
      <c r="H157" s="42"/>
      <c r="I157" s="221"/>
      <c r="J157" s="42"/>
      <c r="K157" s="42"/>
      <c r="L157" s="46"/>
      <c r="M157" s="222"/>
      <c r="N157" s="223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153</v>
      </c>
      <c r="AU157" s="19" t="s">
        <v>149</v>
      </c>
    </row>
    <row r="158" s="2" customFormat="1" ht="16.5" customHeight="1">
      <c r="A158" s="40"/>
      <c r="B158" s="41"/>
      <c r="C158" s="248" t="s">
        <v>312</v>
      </c>
      <c r="D158" s="248" t="s">
        <v>215</v>
      </c>
      <c r="E158" s="249" t="s">
        <v>1444</v>
      </c>
      <c r="F158" s="250" t="s">
        <v>1445</v>
      </c>
      <c r="G158" s="251" t="s">
        <v>209</v>
      </c>
      <c r="H158" s="252">
        <v>19.550000000000001</v>
      </c>
      <c r="I158" s="253"/>
      <c r="J158" s="254">
        <f>ROUND(I158*H158,2)</f>
        <v>0</v>
      </c>
      <c r="K158" s="250" t="s">
        <v>147</v>
      </c>
      <c r="L158" s="255"/>
      <c r="M158" s="256" t="s">
        <v>19</v>
      </c>
      <c r="N158" s="257" t="s">
        <v>42</v>
      </c>
      <c r="O158" s="86"/>
      <c r="P158" s="215">
        <f>O158*H158</f>
        <v>0</v>
      </c>
      <c r="Q158" s="215">
        <v>0.00016000000000000001</v>
      </c>
      <c r="R158" s="215">
        <f>Q158*H158</f>
        <v>0.0031280000000000006</v>
      </c>
      <c r="S158" s="215">
        <v>0</v>
      </c>
      <c r="T158" s="216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7" t="s">
        <v>354</v>
      </c>
      <c r="AT158" s="217" t="s">
        <v>215</v>
      </c>
      <c r="AU158" s="217" t="s">
        <v>149</v>
      </c>
      <c r="AY158" s="19" t="s">
        <v>140</v>
      </c>
      <c r="BE158" s="218">
        <f>IF(N158="základní",J158,0)</f>
        <v>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9" t="s">
        <v>149</v>
      </c>
      <c r="BK158" s="218">
        <f>ROUND(I158*H158,2)</f>
        <v>0</v>
      </c>
      <c r="BL158" s="19" t="s">
        <v>284</v>
      </c>
      <c r="BM158" s="217" t="s">
        <v>1610</v>
      </c>
    </row>
    <row r="159" s="2" customFormat="1">
      <c r="A159" s="40"/>
      <c r="B159" s="41"/>
      <c r="C159" s="42"/>
      <c r="D159" s="219" t="s">
        <v>151</v>
      </c>
      <c r="E159" s="42"/>
      <c r="F159" s="220" t="s">
        <v>1445</v>
      </c>
      <c r="G159" s="42"/>
      <c r="H159" s="42"/>
      <c r="I159" s="221"/>
      <c r="J159" s="42"/>
      <c r="K159" s="42"/>
      <c r="L159" s="46"/>
      <c r="M159" s="222"/>
      <c r="N159" s="223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151</v>
      </c>
      <c r="AU159" s="19" t="s">
        <v>149</v>
      </c>
    </row>
    <row r="160" s="13" customFormat="1">
      <c r="A160" s="13"/>
      <c r="B160" s="226"/>
      <c r="C160" s="227"/>
      <c r="D160" s="219" t="s">
        <v>155</v>
      </c>
      <c r="E160" s="227"/>
      <c r="F160" s="229" t="s">
        <v>1447</v>
      </c>
      <c r="G160" s="227"/>
      <c r="H160" s="230">
        <v>19.550000000000001</v>
      </c>
      <c r="I160" s="231"/>
      <c r="J160" s="227"/>
      <c r="K160" s="227"/>
      <c r="L160" s="232"/>
      <c r="M160" s="233"/>
      <c r="N160" s="234"/>
      <c r="O160" s="234"/>
      <c r="P160" s="234"/>
      <c r="Q160" s="234"/>
      <c r="R160" s="234"/>
      <c r="S160" s="234"/>
      <c r="T160" s="23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6" t="s">
        <v>155</v>
      </c>
      <c r="AU160" s="236" t="s">
        <v>149</v>
      </c>
      <c r="AV160" s="13" t="s">
        <v>149</v>
      </c>
      <c r="AW160" s="13" t="s">
        <v>4</v>
      </c>
      <c r="AX160" s="13" t="s">
        <v>78</v>
      </c>
      <c r="AY160" s="236" t="s">
        <v>140</v>
      </c>
    </row>
    <row r="161" s="2" customFormat="1" ht="16.5" customHeight="1">
      <c r="A161" s="40"/>
      <c r="B161" s="41"/>
      <c r="C161" s="206" t="s">
        <v>7</v>
      </c>
      <c r="D161" s="206" t="s">
        <v>143</v>
      </c>
      <c r="E161" s="207" t="s">
        <v>657</v>
      </c>
      <c r="F161" s="208" t="s">
        <v>658</v>
      </c>
      <c r="G161" s="209" t="s">
        <v>362</v>
      </c>
      <c r="H161" s="210">
        <v>54</v>
      </c>
      <c r="I161" s="211"/>
      <c r="J161" s="212">
        <f>ROUND(I161*H161,2)</f>
        <v>0</v>
      </c>
      <c r="K161" s="208" t="s">
        <v>147</v>
      </c>
      <c r="L161" s="46"/>
      <c r="M161" s="213" t="s">
        <v>19</v>
      </c>
      <c r="N161" s="214" t="s">
        <v>42</v>
      </c>
      <c r="O161" s="86"/>
      <c r="P161" s="215">
        <f>O161*H161</f>
        <v>0</v>
      </c>
      <c r="Q161" s="215">
        <v>0</v>
      </c>
      <c r="R161" s="215">
        <f>Q161*H161</f>
        <v>0</v>
      </c>
      <c r="S161" s="215">
        <v>0</v>
      </c>
      <c r="T161" s="216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7" t="s">
        <v>284</v>
      </c>
      <c r="AT161" s="217" t="s">
        <v>143</v>
      </c>
      <c r="AU161" s="217" t="s">
        <v>149</v>
      </c>
      <c r="AY161" s="19" t="s">
        <v>140</v>
      </c>
      <c r="BE161" s="218">
        <f>IF(N161="základní",J161,0)</f>
        <v>0</v>
      </c>
      <c r="BF161" s="218">
        <f>IF(N161="snížená",J161,0)</f>
        <v>0</v>
      </c>
      <c r="BG161" s="218">
        <f>IF(N161="zákl. přenesená",J161,0)</f>
        <v>0</v>
      </c>
      <c r="BH161" s="218">
        <f>IF(N161="sníž. přenesená",J161,0)</f>
        <v>0</v>
      </c>
      <c r="BI161" s="218">
        <f>IF(N161="nulová",J161,0)</f>
        <v>0</v>
      </c>
      <c r="BJ161" s="19" t="s">
        <v>149</v>
      </c>
      <c r="BK161" s="218">
        <f>ROUND(I161*H161,2)</f>
        <v>0</v>
      </c>
      <c r="BL161" s="19" t="s">
        <v>284</v>
      </c>
      <c r="BM161" s="217" t="s">
        <v>1611</v>
      </c>
    </row>
    <row r="162" s="2" customFormat="1">
      <c r="A162" s="40"/>
      <c r="B162" s="41"/>
      <c r="C162" s="42"/>
      <c r="D162" s="219" t="s">
        <v>151</v>
      </c>
      <c r="E162" s="42"/>
      <c r="F162" s="220" t="s">
        <v>660</v>
      </c>
      <c r="G162" s="42"/>
      <c r="H162" s="42"/>
      <c r="I162" s="221"/>
      <c r="J162" s="42"/>
      <c r="K162" s="42"/>
      <c r="L162" s="46"/>
      <c r="M162" s="222"/>
      <c r="N162" s="223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151</v>
      </c>
      <c r="AU162" s="19" t="s">
        <v>149</v>
      </c>
    </row>
    <row r="163" s="2" customFormat="1">
      <c r="A163" s="40"/>
      <c r="B163" s="41"/>
      <c r="C163" s="42"/>
      <c r="D163" s="224" t="s">
        <v>153</v>
      </c>
      <c r="E163" s="42"/>
      <c r="F163" s="225" t="s">
        <v>661</v>
      </c>
      <c r="G163" s="42"/>
      <c r="H163" s="42"/>
      <c r="I163" s="221"/>
      <c r="J163" s="42"/>
      <c r="K163" s="42"/>
      <c r="L163" s="46"/>
      <c r="M163" s="222"/>
      <c r="N163" s="223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153</v>
      </c>
      <c r="AU163" s="19" t="s">
        <v>149</v>
      </c>
    </row>
    <row r="164" s="13" customFormat="1">
      <c r="A164" s="13"/>
      <c r="B164" s="226"/>
      <c r="C164" s="227"/>
      <c r="D164" s="219" t="s">
        <v>155</v>
      </c>
      <c r="E164" s="228" t="s">
        <v>19</v>
      </c>
      <c r="F164" s="229" t="s">
        <v>1449</v>
      </c>
      <c r="G164" s="227"/>
      <c r="H164" s="230">
        <v>54</v>
      </c>
      <c r="I164" s="231"/>
      <c r="J164" s="227"/>
      <c r="K164" s="227"/>
      <c r="L164" s="232"/>
      <c r="M164" s="233"/>
      <c r="N164" s="234"/>
      <c r="O164" s="234"/>
      <c r="P164" s="234"/>
      <c r="Q164" s="234"/>
      <c r="R164" s="234"/>
      <c r="S164" s="234"/>
      <c r="T164" s="23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6" t="s">
        <v>155</v>
      </c>
      <c r="AU164" s="236" t="s">
        <v>149</v>
      </c>
      <c r="AV164" s="13" t="s">
        <v>149</v>
      </c>
      <c r="AW164" s="13" t="s">
        <v>32</v>
      </c>
      <c r="AX164" s="13" t="s">
        <v>78</v>
      </c>
      <c r="AY164" s="236" t="s">
        <v>140</v>
      </c>
    </row>
    <row r="165" s="2" customFormat="1" ht="16.5" customHeight="1">
      <c r="A165" s="40"/>
      <c r="B165" s="41"/>
      <c r="C165" s="206" t="s">
        <v>324</v>
      </c>
      <c r="D165" s="206" t="s">
        <v>143</v>
      </c>
      <c r="E165" s="207" t="s">
        <v>1450</v>
      </c>
      <c r="F165" s="208" t="s">
        <v>1451</v>
      </c>
      <c r="G165" s="209" t="s">
        <v>362</v>
      </c>
      <c r="H165" s="210">
        <v>4</v>
      </c>
      <c r="I165" s="211"/>
      <c r="J165" s="212">
        <f>ROUND(I165*H165,2)</f>
        <v>0</v>
      </c>
      <c r="K165" s="208" t="s">
        <v>147</v>
      </c>
      <c r="L165" s="46"/>
      <c r="M165" s="213" t="s">
        <v>19</v>
      </c>
      <c r="N165" s="214" t="s">
        <v>42</v>
      </c>
      <c r="O165" s="86"/>
      <c r="P165" s="215">
        <f>O165*H165</f>
        <v>0</v>
      </c>
      <c r="Q165" s="215">
        <v>0</v>
      </c>
      <c r="R165" s="215">
        <f>Q165*H165</f>
        <v>0</v>
      </c>
      <c r="S165" s="215">
        <v>0</v>
      </c>
      <c r="T165" s="216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7" t="s">
        <v>284</v>
      </c>
      <c r="AT165" s="217" t="s">
        <v>143</v>
      </c>
      <c r="AU165" s="217" t="s">
        <v>149</v>
      </c>
      <c r="AY165" s="19" t="s">
        <v>140</v>
      </c>
      <c r="BE165" s="218">
        <f>IF(N165="základní",J165,0)</f>
        <v>0</v>
      </c>
      <c r="BF165" s="218">
        <f>IF(N165="snížená",J165,0)</f>
        <v>0</v>
      </c>
      <c r="BG165" s="218">
        <f>IF(N165="zákl. přenesená",J165,0)</f>
        <v>0</v>
      </c>
      <c r="BH165" s="218">
        <f>IF(N165="sníž. přenesená",J165,0)</f>
        <v>0</v>
      </c>
      <c r="BI165" s="218">
        <f>IF(N165="nulová",J165,0)</f>
        <v>0</v>
      </c>
      <c r="BJ165" s="19" t="s">
        <v>149</v>
      </c>
      <c r="BK165" s="218">
        <f>ROUND(I165*H165,2)</f>
        <v>0</v>
      </c>
      <c r="BL165" s="19" t="s">
        <v>284</v>
      </c>
      <c r="BM165" s="217" t="s">
        <v>1612</v>
      </c>
    </row>
    <row r="166" s="2" customFormat="1">
      <c r="A166" s="40"/>
      <c r="B166" s="41"/>
      <c r="C166" s="42"/>
      <c r="D166" s="219" t="s">
        <v>151</v>
      </c>
      <c r="E166" s="42"/>
      <c r="F166" s="220" t="s">
        <v>1453</v>
      </c>
      <c r="G166" s="42"/>
      <c r="H166" s="42"/>
      <c r="I166" s="221"/>
      <c r="J166" s="42"/>
      <c r="K166" s="42"/>
      <c r="L166" s="46"/>
      <c r="M166" s="222"/>
      <c r="N166" s="223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151</v>
      </c>
      <c r="AU166" s="19" t="s">
        <v>149</v>
      </c>
    </row>
    <row r="167" s="2" customFormat="1">
      <c r="A167" s="40"/>
      <c r="B167" s="41"/>
      <c r="C167" s="42"/>
      <c r="D167" s="224" t="s">
        <v>153</v>
      </c>
      <c r="E167" s="42"/>
      <c r="F167" s="225" t="s">
        <v>1454</v>
      </c>
      <c r="G167" s="42"/>
      <c r="H167" s="42"/>
      <c r="I167" s="221"/>
      <c r="J167" s="42"/>
      <c r="K167" s="42"/>
      <c r="L167" s="46"/>
      <c r="M167" s="222"/>
      <c r="N167" s="223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153</v>
      </c>
      <c r="AU167" s="19" t="s">
        <v>149</v>
      </c>
    </row>
    <row r="168" s="2" customFormat="1" ht="16.5" customHeight="1">
      <c r="A168" s="40"/>
      <c r="B168" s="41"/>
      <c r="C168" s="206" t="s">
        <v>332</v>
      </c>
      <c r="D168" s="206" t="s">
        <v>143</v>
      </c>
      <c r="E168" s="207" t="s">
        <v>1455</v>
      </c>
      <c r="F168" s="208" t="s">
        <v>1456</v>
      </c>
      <c r="G168" s="209" t="s">
        <v>362</v>
      </c>
      <c r="H168" s="210">
        <v>171</v>
      </c>
      <c r="I168" s="211"/>
      <c r="J168" s="212">
        <f>ROUND(I168*H168,2)</f>
        <v>0</v>
      </c>
      <c r="K168" s="208" t="s">
        <v>147</v>
      </c>
      <c r="L168" s="46"/>
      <c r="M168" s="213" t="s">
        <v>19</v>
      </c>
      <c r="N168" s="214" t="s">
        <v>42</v>
      </c>
      <c r="O168" s="86"/>
      <c r="P168" s="215">
        <f>O168*H168</f>
        <v>0</v>
      </c>
      <c r="Q168" s="215">
        <v>0</v>
      </c>
      <c r="R168" s="215">
        <f>Q168*H168</f>
        <v>0</v>
      </c>
      <c r="S168" s="215">
        <v>0</v>
      </c>
      <c r="T168" s="216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17" t="s">
        <v>284</v>
      </c>
      <c r="AT168" s="217" t="s">
        <v>143</v>
      </c>
      <c r="AU168" s="217" t="s">
        <v>149</v>
      </c>
      <c r="AY168" s="19" t="s">
        <v>140</v>
      </c>
      <c r="BE168" s="218">
        <f>IF(N168="základní",J168,0)</f>
        <v>0</v>
      </c>
      <c r="BF168" s="218">
        <f>IF(N168="snížená",J168,0)</f>
        <v>0</v>
      </c>
      <c r="BG168" s="218">
        <f>IF(N168="zákl. přenesená",J168,0)</f>
        <v>0</v>
      </c>
      <c r="BH168" s="218">
        <f>IF(N168="sníž. přenesená",J168,0)</f>
        <v>0</v>
      </c>
      <c r="BI168" s="218">
        <f>IF(N168="nulová",J168,0)</f>
        <v>0</v>
      </c>
      <c r="BJ168" s="19" t="s">
        <v>149</v>
      </c>
      <c r="BK168" s="218">
        <f>ROUND(I168*H168,2)</f>
        <v>0</v>
      </c>
      <c r="BL168" s="19" t="s">
        <v>284</v>
      </c>
      <c r="BM168" s="217" t="s">
        <v>1613</v>
      </c>
    </row>
    <row r="169" s="2" customFormat="1">
      <c r="A169" s="40"/>
      <c r="B169" s="41"/>
      <c r="C169" s="42"/>
      <c r="D169" s="219" t="s">
        <v>151</v>
      </c>
      <c r="E169" s="42"/>
      <c r="F169" s="220" t="s">
        <v>1458</v>
      </c>
      <c r="G169" s="42"/>
      <c r="H169" s="42"/>
      <c r="I169" s="221"/>
      <c r="J169" s="42"/>
      <c r="K169" s="42"/>
      <c r="L169" s="46"/>
      <c r="M169" s="222"/>
      <c r="N169" s="223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151</v>
      </c>
      <c r="AU169" s="19" t="s">
        <v>149</v>
      </c>
    </row>
    <row r="170" s="2" customFormat="1">
      <c r="A170" s="40"/>
      <c r="B170" s="41"/>
      <c r="C170" s="42"/>
      <c r="D170" s="224" t="s">
        <v>153</v>
      </c>
      <c r="E170" s="42"/>
      <c r="F170" s="225" t="s">
        <v>1459</v>
      </c>
      <c r="G170" s="42"/>
      <c r="H170" s="42"/>
      <c r="I170" s="221"/>
      <c r="J170" s="42"/>
      <c r="K170" s="42"/>
      <c r="L170" s="46"/>
      <c r="M170" s="222"/>
      <c r="N170" s="223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153</v>
      </c>
      <c r="AU170" s="19" t="s">
        <v>149</v>
      </c>
    </row>
    <row r="171" s="13" customFormat="1">
      <c r="A171" s="13"/>
      <c r="B171" s="226"/>
      <c r="C171" s="227"/>
      <c r="D171" s="219" t="s">
        <v>155</v>
      </c>
      <c r="E171" s="228" t="s">
        <v>19</v>
      </c>
      <c r="F171" s="229" t="s">
        <v>1460</v>
      </c>
      <c r="G171" s="227"/>
      <c r="H171" s="230">
        <v>171</v>
      </c>
      <c r="I171" s="231"/>
      <c r="J171" s="227"/>
      <c r="K171" s="227"/>
      <c r="L171" s="232"/>
      <c r="M171" s="233"/>
      <c r="N171" s="234"/>
      <c r="O171" s="234"/>
      <c r="P171" s="234"/>
      <c r="Q171" s="234"/>
      <c r="R171" s="234"/>
      <c r="S171" s="234"/>
      <c r="T171" s="23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6" t="s">
        <v>155</v>
      </c>
      <c r="AU171" s="236" t="s">
        <v>149</v>
      </c>
      <c r="AV171" s="13" t="s">
        <v>149</v>
      </c>
      <c r="AW171" s="13" t="s">
        <v>32</v>
      </c>
      <c r="AX171" s="13" t="s">
        <v>78</v>
      </c>
      <c r="AY171" s="236" t="s">
        <v>140</v>
      </c>
    </row>
    <row r="172" s="2" customFormat="1" ht="16.5" customHeight="1">
      <c r="A172" s="40"/>
      <c r="B172" s="41"/>
      <c r="C172" s="206" t="s">
        <v>342</v>
      </c>
      <c r="D172" s="206" t="s">
        <v>143</v>
      </c>
      <c r="E172" s="207" t="s">
        <v>1461</v>
      </c>
      <c r="F172" s="208" t="s">
        <v>1462</v>
      </c>
      <c r="G172" s="209" t="s">
        <v>362</v>
      </c>
      <c r="H172" s="210">
        <v>2</v>
      </c>
      <c r="I172" s="211"/>
      <c r="J172" s="212">
        <f>ROUND(I172*H172,2)</f>
        <v>0</v>
      </c>
      <c r="K172" s="208" t="s">
        <v>147</v>
      </c>
      <c r="L172" s="46"/>
      <c r="M172" s="213" t="s">
        <v>19</v>
      </c>
      <c r="N172" s="214" t="s">
        <v>42</v>
      </c>
      <c r="O172" s="86"/>
      <c r="P172" s="215">
        <f>O172*H172</f>
        <v>0</v>
      </c>
      <c r="Q172" s="215">
        <v>0</v>
      </c>
      <c r="R172" s="215">
        <f>Q172*H172</f>
        <v>0</v>
      </c>
      <c r="S172" s="215">
        <v>0</v>
      </c>
      <c r="T172" s="216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7" t="s">
        <v>284</v>
      </c>
      <c r="AT172" s="217" t="s">
        <v>143</v>
      </c>
      <c r="AU172" s="217" t="s">
        <v>149</v>
      </c>
      <c r="AY172" s="19" t="s">
        <v>140</v>
      </c>
      <c r="BE172" s="218">
        <f>IF(N172="základní",J172,0)</f>
        <v>0</v>
      </c>
      <c r="BF172" s="218">
        <f>IF(N172="snížená",J172,0)</f>
        <v>0</v>
      </c>
      <c r="BG172" s="218">
        <f>IF(N172="zákl. přenesená",J172,0)</f>
        <v>0</v>
      </c>
      <c r="BH172" s="218">
        <f>IF(N172="sníž. přenesená",J172,0)</f>
        <v>0</v>
      </c>
      <c r="BI172" s="218">
        <f>IF(N172="nulová",J172,0)</f>
        <v>0</v>
      </c>
      <c r="BJ172" s="19" t="s">
        <v>149</v>
      </c>
      <c r="BK172" s="218">
        <f>ROUND(I172*H172,2)</f>
        <v>0</v>
      </c>
      <c r="BL172" s="19" t="s">
        <v>284</v>
      </c>
      <c r="BM172" s="217" t="s">
        <v>1614</v>
      </c>
    </row>
    <row r="173" s="2" customFormat="1">
      <c r="A173" s="40"/>
      <c r="B173" s="41"/>
      <c r="C173" s="42"/>
      <c r="D173" s="219" t="s">
        <v>151</v>
      </c>
      <c r="E173" s="42"/>
      <c r="F173" s="220" t="s">
        <v>1464</v>
      </c>
      <c r="G173" s="42"/>
      <c r="H173" s="42"/>
      <c r="I173" s="221"/>
      <c r="J173" s="42"/>
      <c r="K173" s="42"/>
      <c r="L173" s="46"/>
      <c r="M173" s="222"/>
      <c r="N173" s="223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151</v>
      </c>
      <c r="AU173" s="19" t="s">
        <v>149</v>
      </c>
    </row>
    <row r="174" s="2" customFormat="1">
      <c r="A174" s="40"/>
      <c r="B174" s="41"/>
      <c r="C174" s="42"/>
      <c r="D174" s="224" t="s">
        <v>153</v>
      </c>
      <c r="E174" s="42"/>
      <c r="F174" s="225" t="s">
        <v>1465</v>
      </c>
      <c r="G174" s="42"/>
      <c r="H174" s="42"/>
      <c r="I174" s="221"/>
      <c r="J174" s="42"/>
      <c r="K174" s="42"/>
      <c r="L174" s="46"/>
      <c r="M174" s="222"/>
      <c r="N174" s="223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153</v>
      </c>
      <c r="AU174" s="19" t="s">
        <v>149</v>
      </c>
    </row>
    <row r="175" s="2" customFormat="1" ht="16.5" customHeight="1">
      <c r="A175" s="40"/>
      <c r="B175" s="41"/>
      <c r="C175" s="206" t="s">
        <v>350</v>
      </c>
      <c r="D175" s="206" t="s">
        <v>143</v>
      </c>
      <c r="E175" s="207" t="s">
        <v>1466</v>
      </c>
      <c r="F175" s="208" t="s">
        <v>1467</v>
      </c>
      <c r="G175" s="209" t="s">
        <v>362</v>
      </c>
      <c r="H175" s="210">
        <v>1</v>
      </c>
      <c r="I175" s="211"/>
      <c r="J175" s="212">
        <f>ROUND(I175*H175,2)</f>
        <v>0</v>
      </c>
      <c r="K175" s="208" t="s">
        <v>147</v>
      </c>
      <c r="L175" s="46"/>
      <c r="M175" s="213" t="s">
        <v>19</v>
      </c>
      <c r="N175" s="214" t="s">
        <v>42</v>
      </c>
      <c r="O175" s="86"/>
      <c r="P175" s="215">
        <f>O175*H175</f>
        <v>0</v>
      </c>
      <c r="Q175" s="215">
        <v>0</v>
      </c>
      <c r="R175" s="215">
        <f>Q175*H175</f>
        <v>0</v>
      </c>
      <c r="S175" s="215">
        <v>0</v>
      </c>
      <c r="T175" s="216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7" t="s">
        <v>284</v>
      </c>
      <c r="AT175" s="217" t="s">
        <v>143</v>
      </c>
      <c r="AU175" s="217" t="s">
        <v>149</v>
      </c>
      <c r="AY175" s="19" t="s">
        <v>140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9" t="s">
        <v>149</v>
      </c>
      <c r="BK175" s="218">
        <f>ROUND(I175*H175,2)</f>
        <v>0</v>
      </c>
      <c r="BL175" s="19" t="s">
        <v>284</v>
      </c>
      <c r="BM175" s="217" t="s">
        <v>1615</v>
      </c>
    </row>
    <row r="176" s="2" customFormat="1">
      <c r="A176" s="40"/>
      <c r="B176" s="41"/>
      <c r="C176" s="42"/>
      <c r="D176" s="219" t="s">
        <v>151</v>
      </c>
      <c r="E176" s="42"/>
      <c r="F176" s="220" t="s">
        <v>1469</v>
      </c>
      <c r="G176" s="42"/>
      <c r="H176" s="42"/>
      <c r="I176" s="221"/>
      <c r="J176" s="42"/>
      <c r="K176" s="42"/>
      <c r="L176" s="46"/>
      <c r="M176" s="222"/>
      <c r="N176" s="223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151</v>
      </c>
      <c r="AU176" s="19" t="s">
        <v>149</v>
      </c>
    </row>
    <row r="177" s="2" customFormat="1">
      <c r="A177" s="40"/>
      <c r="B177" s="41"/>
      <c r="C177" s="42"/>
      <c r="D177" s="224" t="s">
        <v>153</v>
      </c>
      <c r="E177" s="42"/>
      <c r="F177" s="225" t="s">
        <v>1470</v>
      </c>
      <c r="G177" s="42"/>
      <c r="H177" s="42"/>
      <c r="I177" s="221"/>
      <c r="J177" s="42"/>
      <c r="K177" s="42"/>
      <c r="L177" s="46"/>
      <c r="M177" s="222"/>
      <c r="N177" s="223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153</v>
      </c>
      <c r="AU177" s="19" t="s">
        <v>149</v>
      </c>
    </row>
    <row r="178" s="13" customFormat="1">
      <c r="A178" s="13"/>
      <c r="B178" s="226"/>
      <c r="C178" s="227"/>
      <c r="D178" s="219" t="s">
        <v>155</v>
      </c>
      <c r="E178" s="228" t="s">
        <v>19</v>
      </c>
      <c r="F178" s="229" t="s">
        <v>1471</v>
      </c>
      <c r="G178" s="227"/>
      <c r="H178" s="230">
        <v>1</v>
      </c>
      <c r="I178" s="231"/>
      <c r="J178" s="227"/>
      <c r="K178" s="227"/>
      <c r="L178" s="232"/>
      <c r="M178" s="233"/>
      <c r="N178" s="234"/>
      <c r="O178" s="234"/>
      <c r="P178" s="234"/>
      <c r="Q178" s="234"/>
      <c r="R178" s="234"/>
      <c r="S178" s="234"/>
      <c r="T178" s="23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6" t="s">
        <v>155</v>
      </c>
      <c r="AU178" s="236" t="s">
        <v>149</v>
      </c>
      <c r="AV178" s="13" t="s">
        <v>149</v>
      </c>
      <c r="AW178" s="13" t="s">
        <v>32</v>
      </c>
      <c r="AX178" s="13" t="s">
        <v>78</v>
      </c>
      <c r="AY178" s="236" t="s">
        <v>140</v>
      </c>
    </row>
    <row r="179" s="2" customFormat="1" ht="16.5" customHeight="1">
      <c r="A179" s="40"/>
      <c r="B179" s="41"/>
      <c r="C179" s="248" t="s">
        <v>359</v>
      </c>
      <c r="D179" s="248" t="s">
        <v>215</v>
      </c>
      <c r="E179" s="249" t="s">
        <v>1472</v>
      </c>
      <c r="F179" s="250" t="s">
        <v>1473</v>
      </c>
      <c r="G179" s="251" t="s">
        <v>362</v>
      </c>
      <c r="H179" s="252">
        <v>1</v>
      </c>
      <c r="I179" s="253"/>
      <c r="J179" s="254">
        <f>ROUND(I179*H179,2)</f>
        <v>0</v>
      </c>
      <c r="K179" s="250" t="s">
        <v>147</v>
      </c>
      <c r="L179" s="255"/>
      <c r="M179" s="256" t="s">
        <v>19</v>
      </c>
      <c r="N179" s="257" t="s">
        <v>42</v>
      </c>
      <c r="O179" s="86"/>
      <c r="P179" s="215">
        <f>O179*H179</f>
        <v>0</v>
      </c>
      <c r="Q179" s="215">
        <v>0.098599999999999993</v>
      </c>
      <c r="R179" s="215">
        <f>Q179*H179</f>
        <v>0.098599999999999993</v>
      </c>
      <c r="S179" s="215">
        <v>0</v>
      </c>
      <c r="T179" s="216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17" t="s">
        <v>354</v>
      </c>
      <c r="AT179" s="217" t="s">
        <v>215</v>
      </c>
      <c r="AU179" s="217" t="s">
        <v>149</v>
      </c>
      <c r="AY179" s="19" t="s">
        <v>140</v>
      </c>
      <c r="BE179" s="218">
        <f>IF(N179="základní",J179,0)</f>
        <v>0</v>
      </c>
      <c r="BF179" s="218">
        <f>IF(N179="snížená",J179,0)</f>
        <v>0</v>
      </c>
      <c r="BG179" s="218">
        <f>IF(N179="zákl. přenesená",J179,0)</f>
        <v>0</v>
      </c>
      <c r="BH179" s="218">
        <f>IF(N179="sníž. přenesená",J179,0)</f>
        <v>0</v>
      </c>
      <c r="BI179" s="218">
        <f>IF(N179="nulová",J179,0)</f>
        <v>0</v>
      </c>
      <c r="BJ179" s="19" t="s">
        <v>149</v>
      </c>
      <c r="BK179" s="218">
        <f>ROUND(I179*H179,2)</f>
        <v>0</v>
      </c>
      <c r="BL179" s="19" t="s">
        <v>284</v>
      </c>
      <c r="BM179" s="217" t="s">
        <v>1616</v>
      </c>
    </row>
    <row r="180" s="2" customFormat="1">
      <c r="A180" s="40"/>
      <c r="B180" s="41"/>
      <c r="C180" s="42"/>
      <c r="D180" s="219" t="s">
        <v>151</v>
      </c>
      <c r="E180" s="42"/>
      <c r="F180" s="220" t="s">
        <v>1473</v>
      </c>
      <c r="G180" s="42"/>
      <c r="H180" s="42"/>
      <c r="I180" s="221"/>
      <c r="J180" s="42"/>
      <c r="K180" s="42"/>
      <c r="L180" s="46"/>
      <c r="M180" s="222"/>
      <c r="N180" s="223"/>
      <c r="O180" s="86"/>
      <c r="P180" s="86"/>
      <c r="Q180" s="86"/>
      <c r="R180" s="86"/>
      <c r="S180" s="86"/>
      <c r="T180" s="87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151</v>
      </c>
      <c r="AU180" s="19" t="s">
        <v>149</v>
      </c>
    </row>
    <row r="181" s="2" customFormat="1" ht="16.5" customHeight="1">
      <c r="A181" s="40"/>
      <c r="B181" s="41"/>
      <c r="C181" s="248" t="s">
        <v>367</v>
      </c>
      <c r="D181" s="248" t="s">
        <v>215</v>
      </c>
      <c r="E181" s="249" t="s">
        <v>1475</v>
      </c>
      <c r="F181" s="250" t="s">
        <v>1476</v>
      </c>
      <c r="G181" s="251" t="s">
        <v>362</v>
      </c>
      <c r="H181" s="252">
        <v>1</v>
      </c>
      <c r="I181" s="253"/>
      <c r="J181" s="254">
        <f>ROUND(I181*H181,2)</f>
        <v>0</v>
      </c>
      <c r="K181" s="250" t="s">
        <v>147</v>
      </c>
      <c r="L181" s="255"/>
      <c r="M181" s="256" t="s">
        <v>19</v>
      </c>
      <c r="N181" s="257" t="s">
        <v>42</v>
      </c>
      <c r="O181" s="86"/>
      <c r="P181" s="215">
        <f>O181*H181</f>
        <v>0</v>
      </c>
      <c r="Q181" s="215">
        <v>0.0025600000000000002</v>
      </c>
      <c r="R181" s="215">
        <f>Q181*H181</f>
        <v>0.0025600000000000002</v>
      </c>
      <c r="S181" s="215">
        <v>0</v>
      </c>
      <c r="T181" s="216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7" t="s">
        <v>354</v>
      </c>
      <c r="AT181" s="217" t="s">
        <v>215</v>
      </c>
      <c r="AU181" s="217" t="s">
        <v>149</v>
      </c>
      <c r="AY181" s="19" t="s">
        <v>140</v>
      </c>
      <c r="BE181" s="218">
        <f>IF(N181="základní",J181,0)</f>
        <v>0</v>
      </c>
      <c r="BF181" s="218">
        <f>IF(N181="snížená",J181,0)</f>
        <v>0</v>
      </c>
      <c r="BG181" s="218">
        <f>IF(N181="zákl. přenesená",J181,0)</f>
        <v>0</v>
      </c>
      <c r="BH181" s="218">
        <f>IF(N181="sníž. přenesená",J181,0)</f>
        <v>0</v>
      </c>
      <c r="BI181" s="218">
        <f>IF(N181="nulová",J181,0)</f>
        <v>0</v>
      </c>
      <c r="BJ181" s="19" t="s">
        <v>149</v>
      </c>
      <c r="BK181" s="218">
        <f>ROUND(I181*H181,2)</f>
        <v>0</v>
      </c>
      <c r="BL181" s="19" t="s">
        <v>284</v>
      </c>
      <c r="BM181" s="217" t="s">
        <v>1617</v>
      </c>
    </row>
    <row r="182" s="2" customFormat="1">
      <c r="A182" s="40"/>
      <c r="B182" s="41"/>
      <c r="C182" s="42"/>
      <c r="D182" s="219" t="s">
        <v>151</v>
      </c>
      <c r="E182" s="42"/>
      <c r="F182" s="220" t="s">
        <v>1476</v>
      </c>
      <c r="G182" s="42"/>
      <c r="H182" s="42"/>
      <c r="I182" s="221"/>
      <c r="J182" s="42"/>
      <c r="K182" s="42"/>
      <c r="L182" s="46"/>
      <c r="M182" s="222"/>
      <c r="N182" s="223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151</v>
      </c>
      <c r="AU182" s="19" t="s">
        <v>149</v>
      </c>
    </row>
    <row r="183" s="2" customFormat="1" ht="16.5" customHeight="1">
      <c r="A183" s="40"/>
      <c r="B183" s="41"/>
      <c r="C183" s="206" t="s">
        <v>374</v>
      </c>
      <c r="D183" s="206" t="s">
        <v>143</v>
      </c>
      <c r="E183" s="207" t="s">
        <v>1478</v>
      </c>
      <c r="F183" s="208" t="s">
        <v>1479</v>
      </c>
      <c r="G183" s="209" t="s">
        <v>362</v>
      </c>
      <c r="H183" s="210">
        <v>7</v>
      </c>
      <c r="I183" s="211"/>
      <c r="J183" s="212">
        <f>ROUND(I183*H183,2)</f>
        <v>0</v>
      </c>
      <c r="K183" s="208" t="s">
        <v>147</v>
      </c>
      <c r="L183" s="46"/>
      <c r="M183" s="213" t="s">
        <v>19</v>
      </c>
      <c r="N183" s="214" t="s">
        <v>42</v>
      </c>
      <c r="O183" s="86"/>
      <c r="P183" s="215">
        <f>O183*H183</f>
        <v>0</v>
      </c>
      <c r="Q183" s="215">
        <v>0</v>
      </c>
      <c r="R183" s="215">
        <f>Q183*H183</f>
        <v>0</v>
      </c>
      <c r="S183" s="215">
        <v>0</v>
      </c>
      <c r="T183" s="216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7" t="s">
        <v>284</v>
      </c>
      <c r="AT183" s="217" t="s">
        <v>143</v>
      </c>
      <c r="AU183" s="217" t="s">
        <v>149</v>
      </c>
      <c r="AY183" s="19" t="s">
        <v>140</v>
      </c>
      <c r="BE183" s="218">
        <f>IF(N183="základní",J183,0)</f>
        <v>0</v>
      </c>
      <c r="BF183" s="218">
        <f>IF(N183="snížená",J183,0)</f>
        <v>0</v>
      </c>
      <c r="BG183" s="218">
        <f>IF(N183="zákl. přenesená",J183,0)</f>
        <v>0</v>
      </c>
      <c r="BH183" s="218">
        <f>IF(N183="sníž. přenesená",J183,0)</f>
        <v>0</v>
      </c>
      <c r="BI183" s="218">
        <f>IF(N183="nulová",J183,0)</f>
        <v>0</v>
      </c>
      <c r="BJ183" s="19" t="s">
        <v>149</v>
      </c>
      <c r="BK183" s="218">
        <f>ROUND(I183*H183,2)</f>
        <v>0</v>
      </c>
      <c r="BL183" s="19" t="s">
        <v>284</v>
      </c>
      <c r="BM183" s="217" t="s">
        <v>1618</v>
      </c>
    </row>
    <row r="184" s="2" customFormat="1">
      <c r="A184" s="40"/>
      <c r="B184" s="41"/>
      <c r="C184" s="42"/>
      <c r="D184" s="219" t="s">
        <v>151</v>
      </c>
      <c r="E184" s="42"/>
      <c r="F184" s="220" t="s">
        <v>1481</v>
      </c>
      <c r="G184" s="42"/>
      <c r="H184" s="42"/>
      <c r="I184" s="221"/>
      <c r="J184" s="42"/>
      <c r="K184" s="42"/>
      <c r="L184" s="46"/>
      <c r="M184" s="222"/>
      <c r="N184" s="223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151</v>
      </c>
      <c r="AU184" s="19" t="s">
        <v>149</v>
      </c>
    </row>
    <row r="185" s="2" customFormat="1">
      <c r="A185" s="40"/>
      <c r="B185" s="41"/>
      <c r="C185" s="42"/>
      <c r="D185" s="224" t="s">
        <v>153</v>
      </c>
      <c r="E185" s="42"/>
      <c r="F185" s="225" t="s">
        <v>1482</v>
      </c>
      <c r="G185" s="42"/>
      <c r="H185" s="42"/>
      <c r="I185" s="221"/>
      <c r="J185" s="42"/>
      <c r="K185" s="42"/>
      <c r="L185" s="46"/>
      <c r="M185" s="222"/>
      <c r="N185" s="223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153</v>
      </c>
      <c r="AU185" s="19" t="s">
        <v>149</v>
      </c>
    </row>
    <row r="186" s="2" customFormat="1" ht="16.5" customHeight="1">
      <c r="A186" s="40"/>
      <c r="B186" s="41"/>
      <c r="C186" s="248" t="s">
        <v>380</v>
      </c>
      <c r="D186" s="248" t="s">
        <v>215</v>
      </c>
      <c r="E186" s="249" t="s">
        <v>1483</v>
      </c>
      <c r="F186" s="250" t="s">
        <v>1484</v>
      </c>
      <c r="G186" s="251" t="s">
        <v>362</v>
      </c>
      <c r="H186" s="252">
        <v>7</v>
      </c>
      <c r="I186" s="253"/>
      <c r="J186" s="254">
        <f>ROUND(I186*H186,2)</f>
        <v>0</v>
      </c>
      <c r="K186" s="250" t="s">
        <v>147</v>
      </c>
      <c r="L186" s="255"/>
      <c r="M186" s="256" t="s">
        <v>19</v>
      </c>
      <c r="N186" s="257" t="s">
        <v>42</v>
      </c>
      <c r="O186" s="86"/>
      <c r="P186" s="215">
        <f>O186*H186</f>
        <v>0</v>
      </c>
      <c r="Q186" s="215">
        <v>9.0000000000000006E-05</v>
      </c>
      <c r="R186" s="215">
        <f>Q186*H186</f>
        <v>0.00063000000000000003</v>
      </c>
      <c r="S186" s="215">
        <v>0</v>
      </c>
      <c r="T186" s="216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7" t="s">
        <v>354</v>
      </c>
      <c r="AT186" s="217" t="s">
        <v>215</v>
      </c>
      <c r="AU186" s="217" t="s">
        <v>149</v>
      </c>
      <c r="AY186" s="19" t="s">
        <v>140</v>
      </c>
      <c r="BE186" s="218">
        <f>IF(N186="základní",J186,0)</f>
        <v>0</v>
      </c>
      <c r="BF186" s="218">
        <f>IF(N186="snížená",J186,0)</f>
        <v>0</v>
      </c>
      <c r="BG186" s="218">
        <f>IF(N186="zákl. přenesená",J186,0)</f>
        <v>0</v>
      </c>
      <c r="BH186" s="218">
        <f>IF(N186="sníž. přenesená",J186,0)</f>
        <v>0</v>
      </c>
      <c r="BI186" s="218">
        <f>IF(N186="nulová",J186,0)</f>
        <v>0</v>
      </c>
      <c r="BJ186" s="19" t="s">
        <v>149</v>
      </c>
      <c r="BK186" s="218">
        <f>ROUND(I186*H186,2)</f>
        <v>0</v>
      </c>
      <c r="BL186" s="19" t="s">
        <v>284</v>
      </c>
      <c r="BM186" s="217" t="s">
        <v>1619</v>
      </c>
    </row>
    <row r="187" s="2" customFormat="1">
      <c r="A187" s="40"/>
      <c r="B187" s="41"/>
      <c r="C187" s="42"/>
      <c r="D187" s="219" t="s">
        <v>151</v>
      </c>
      <c r="E187" s="42"/>
      <c r="F187" s="220" t="s">
        <v>1484</v>
      </c>
      <c r="G187" s="42"/>
      <c r="H187" s="42"/>
      <c r="I187" s="221"/>
      <c r="J187" s="42"/>
      <c r="K187" s="42"/>
      <c r="L187" s="46"/>
      <c r="M187" s="222"/>
      <c r="N187" s="223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151</v>
      </c>
      <c r="AU187" s="19" t="s">
        <v>149</v>
      </c>
    </row>
    <row r="188" s="2" customFormat="1" ht="16.5" customHeight="1">
      <c r="A188" s="40"/>
      <c r="B188" s="41"/>
      <c r="C188" s="206" t="s">
        <v>386</v>
      </c>
      <c r="D188" s="206" t="s">
        <v>143</v>
      </c>
      <c r="E188" s="207" t="s">
        <v>1486</v>
      </c>
      <c r="F188" s="208" t="s">
        <v>1487</v>
      </c>
      <c r="G188" s="209" t="s">
        <v>362</v>
      </c>
      <c r="H188" s="210">
        <v>4</v>
      </c>
      <c r="I188" s="211"/>
      <c r="J188" s="212">
        <f>ROUND(I188*H188,2)</f>
        <v>0</v>
      </c>
      <c r="K188" s="208" t="s">
        <v>147</v>
      </c>
      <c r="L188" s="46"/>
      <c r="M188" s="213" t="s">
        <v>19</v>
      </c>
      <c r="N188" s="214" t="s">
        <v>42</v>
      </c>
      <c r="O188" s="86"/>
      <c r="P188" s="215">
        <f>O188*H188</f>
        <v>0</v>
      </c>
      <c r="Q188" s="215">
        <v>0</v>
      </c>
      <c r="R188" s="215">
        <f>Q188*H188</f>
        <v>0</v>
      </c>
      <c r="S188" s="215">
        <v>0</v>
      </c>
      <c r="T188" s="216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7" t="s">
        <v>284</v>
      </c>
      <c r="AT188" s="217" t="s">
        <v>143</v>
      </c>
      <c r="AU188" s="217" t="s">
        <v>149</v>
      </c>
      <c r="AY188" s="19" t="s">
        <v>140</v>
      </c>
      <c r="BE188" s="218">
        <f>IF(N188="základní",J188,0)</f>
        <v>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9" t="s">
        <v>149</v>
      </c>
      <c r="BK188" s="218">
        <f>ROUND(I188*H188,2)</f>
        <v>0</v>
      </c>
      <c r="BL188" s="19" t="s">
        <v>284</v>
      </c>
      <c r="BM188" s="217" t="s">
        <v>1620</v>
      </c>
    </row>
    <row r="189" s="2" customFormat="1">
      <c r="A189" s="40"/>
      <c r="B189" s="41"/>
      <c r="C189" s="42"/>
      <c r="D189" s="219" t="s">
        <v>151</v>
      </c>
      <c r="E189" s="42"/>
      <c r="F189" s="220" t="s">
        <v>1489</v>
      </c>
      <c r="G189" s="42"/>
      <c r="H189" s="42"/>
      <c r="I189" s="221"/>
      <c r="J189" s="42"/>
      <c r="K189" s="42"/>
      <c r="L189" s="46"/>
      <c r="M189" s="222"/>
      <c r="N189" s="223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151</v>
      </c>
      <c r="AU189" s="19" t="s">
        <v>149</v>
      </c>
    </row>
    <row r="190" s="2" customFormat="1">
      <c r="A190" s="40"/>
      <c r="B190" s="41"/>
      <c r="C190" s="42"/>
      <c r="D190" s="224" t="s">
        <v>153</v>
      </c>
      <c r="E190" s="42"/>
      <c r="F190" s="225" t="s">
        <v>1490</v>
      </c>
      <c r="G190" s="42"/>
      <c r="H190" s="42"/>
      <c r="I190" s="221"/>
      <c r="J190" s="42"/>
      <c r="K190" s="42"/>
      <c r="L190" s="46"/>
      <c r="M190" s="222"/>
      <c r="N190" s="223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153</v>
      </c>
      <c r="AU190" s="19" t="s">
        <v>149</v>
      </c>
    </row>
    <row r="191" s="2" customFormat="1" ht="21.75" customHeight="1">
      <c r="A191" s="40"/>
      <c r="B191" s="41"/>
      <c r="C191" s="248" t="s">
        <v>392</v>
      </c>
      <c r="D191" s="248" t="s">
        <v>215</v>
      </c>
      <c r="E191" s="249" t="s">
        <v>1491</v>
      </c>
      <c r="F191" s="250" t="s">
        <v>1492</v>
      </c>
      <c r="G191" s="251" t="s">
        <v>362</v>
      </c>
      <c r="H191" s="252">
        <v>4</v>
      </c>
      <c r="I191" s="253"/>
      <c r="J191" s="254">
        <f>ROUND(I191*H191,2)</f>
        <v>0</v>
      </c>
      <c r="K191" s="250" t="s">
        <v>147</v>
      </c>
      <c r="L191" s="255"/>
      <c r="M191" s="256" t="s">
        <v>19</v>
      </c>
      <c r="N191" s="257" t="s">
        <v>42</v>
      </c>
      <c r="O191" s="86"/>
      <c r="P191" s="215">
        <f>O191*H191</f>
        <v>0</v>
      </c>
      <c r="Q191" s="215">
        <v>9.0000000000000006E-05</v>
      </c>
      <c r="R191" s="215">
        <f>Q191*H191</f>
        <v>0.00036000000000000002</v>
      </c>
      <c r="S191" s="215">
        <v>0</v>
      </c>
      <c r="T191" s="216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17" t="s">
        <v>354</v>
      </c>
      <c r="AT191" s="217" t="s">
        <v>215</v>
      </c>
      <c r="AU191" s="217" t="s">
        <v>149</v>
      </c>
      <c r="AY191" s="19" t="s">
        <v>140</v>
      </c>
      <c r="BE191" s="218">
        <f>IF(N191="základní",J191,0)</f>
        <v>0</v>
      </c>
      <c r="BF191" s="218">
        <f>IF(N191="snížená",J191,0)</f>
        <v>0</v>
      </c>
      <c r="BG191" s="218">
        <f>IF(N191="zákl. přenesená",J191,0)</f>
        <v>0</v>
      </c>
      <c r="BH191" s="218">
        <f>IF(N191="sníž. přenesená",J191,0)</f>
        <v>0</v>
      </c>
      <c r="BI191" s="218">
        <f>IF(N191="nulová",J191,0)</f>
        <v>0</v>
      </c>
      <c r="BJ191" s="19" t="s">
        <v>149</v>
      </c>
      <c r="BK191" s="218">
        <f>ROUND(I191*H191,2)</f>
        <v>0</v>
      </c>
      <c r="BL191" s="19" t="s">
        <v>284</v>
      </c>
      <c r="BM191" s="217" t="s">
        <v>1621</v>
      </c>
    </row>
    <row r="192" s="2" customFormat="1">
      <c r="A192" s="40"/>
      <c r="B192" s="41"/>
      <c r="C192" s="42"/>
      <c r="D192" s="219" t="s">
        <v>151</v>
      </c>
      <c r="E192" s="42"/>
      <c r="F192" s="220" t="s">
        <v>1492</v>
      </c>
      <c r="G192" s="42"/>
      <c r="H192" s="42"/>
      <c r="I192" s="221"/>
      <c r="J192" s="42"/>
      <c r="K192" s="42"/>
      <c r="L192" s="46"/>
      <c r="M192" s="222"/>
      <c r="N192" s="223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151</v>
      </c>
      <c r="AU192" s="19" t="s">
        <v>149</v>
      </c>
    </row>
    <row r="193" s="2" customFormat="1" ht="24.15" customHeight="1">
      <c r="A193" s="40"/>
      <c r="B193" s="41"/>
      <c r="C193" s="206" t="s">
        <v>354</v>
      </c>
      <c r="D193" s="206" t="s">
        <v>143</v>
      </c>
      <c r="E193" s="207" t="s">
        <v>1494</v>
      </c>
      <c r="F193" s="208" t="s">
        <v>1495</v>
      </c>
      <c r="G193" s="209" t="s">
        <v>362</v>
      </c>
      <c r="H193" s="210">
        <v>1</v>
      </c>
      <c r="I193" s="211"/>
      <c r="J193" s="212">
        <f>ROUND(I193*H193,2)</f>
        <v>0</v>
      </c>
      <c r="K193" s="208" t="s">
        <v>147</v>
      </c>
      <c r="L193" s="46"/>
      <c r="M193" s="213" t="s">
        <v>19</v>
      </c>
      <c r="N193" s="214" t="s">
        <v>42</v>
      </c>
      <c r="O193" s="86"/>
      <c r="P193" s="215">
        <f>O193*H193</f>
        <v>0</v>
      </c>
      <c r="Q193" s="215">
        <v>0</v>
      </c>
      <c r="R193" s="215">
        <f>Q193*H193</f>
        <v>0</v>
      </c>
      <c r="S193" s="215">
        <v>0</v>
      </c>
      <c r="T193" s="216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7" t="s">
        <v>284</v>
      </c>
      <c r="AT193" s="217" t="s">
        <v>143</v>
      </c>
      <c r="AU193" s="217" t="s">
        <v>149</v>
      </c>
      <c r="AY193" s="19" t="s">
        <v>140</v>
      </c>
      <c r="BE193" s="218">
        <f>IF(N193="základní",J193,0)</f>
        <v>0</v>
      </c>
      <c r="BF193" s="218">
        <f>IF(N193="snížená",J193,0)</f>
        <v>0</v>
      </c>
      <c r="BG193" s="218">
        <f>IF(N193="zákl. přenesená",J193,0)</f>
        <v>0</v>
      </c>
      <c r="BH193" s="218">
        <f>IF(N193="sníž. přenesená",J193,0)</f>
        <v>0</v>
      </c>
      <c r="BI193" s="218">
        <f>IF(N193="nulová",J193,0)</f>
        <v>0</v>
      </c>
      <c r="BJ193" s="19" t="s">
        <v>149</v>
      </c>
      <c r="BK193" s="218">
        <f>ROUND(I193*H193,2)</f>
        <v>0</v>
      </c>
      <c r="BL193" s="19" t="s">
        <v>284</v>
      </c>
      <c r="BM193" s="217" t="s">
        <v>1622</v>
      </c>
    </row>
    <row r="194" s="2" customFormat="1">
      <c r="A194" s="40"/>
      <c r="B194" s="41"/>
      <c r="C194" s="42"/>
      <c r="D194" s="219" t="s">
        <v>151</v>
      </c>
      <c r="E194" s="42"/>
      <c r="F194" s="220" t="s">
        <v>1497</v>
      </c>
      <c r="G194" s="42"/>
      <c r="H194" s="42"/>
      <c r="I194" s="221"/>
      <c r="J194" s="42"/>
      <c r="K194" s="42"/>
      <c r="L194" s="46"/>
      <c r="M194" s="222"/>
      <c r="N194" s="223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151</v>
      </c>
      <c r="AU194" s="19" t="s">
        <v>149</v>
      </c>
    </row>
    <row r="195" s="2" customFormat="1">
      <c r="A195" s="40"/>
      <c r="B195" s="41"/>
      <c r="C195" s="42"/>
      <c r="D195" s="224" t="s">
        <v>153</v>
      </c>
      <c r="E195" s="42"/>
      <c r="F195" s="225" t="s">
        <v>1498</v>
      </c>
      <c r="G195" s="42"/>
      <c r="H195" s="42"/>
      <c r="I195" s="221"/>
      <c r="J195" s="42"/>
      <c r="K195" s="42"/>
      <c r="L195" s="46"/>
      <c r="M195" s="222"/>
      <c r="N195" s="223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153</v>
      </c>
      <c r="AU195" s="19" t="s">
        <v>149</v>
      </c>
    </row>
    <row r="196" s="2" customFormat="1" ht="16.5" customHeight="1">
      <c r="A196" s="40"/>
      <c r="B196" s="41"/>
      <c r="C196" s="206" t="s">
        <v>405</v>
      </c>
      <c r="D196" s="206" t="s">
        <v>143</v>
      </c>
      <c r="E196" s="207" t="s">
        <v>1499</v>
      </c>
      <c r="F196" s="208" t="s">
        <v>1500</v>
      </c>
      <c r="G196" s="209" t="s">
        <v>362</v>
      </c>
      <c r="H196" s="210">
        <v>3</v>
      </c>
      <c r="I196" s="211"/>
      <c r="J196" s="212">
        <f>ROUND(I196*H196,2)</f>
        <v>0</v>
      </c>
      <c r="K196" s="208" t="s">
        <v>147</v>
      </c>
      <c r="L196" s="46"/>
      <c r="M196" s="213" t="s">
        <v>19</v>
      </c>
      <c r="N196" s="214" t="s">
        <v>42</v>
      </c>
      <c r="O196" s="86"/>
      <c r="P196" s="215">
        <f>O196*H196</f>
        <v>0</v>
      </c>
      <c r="Q196" s="215">
        <v>0</v>
      </c>
      <c r="R196" s="215">
        <f>Q196*H196</f>
        <v>0</v>
      </c>
      <c r="S196" s="215">
        <v>0</v>
      </c>
      <c r="T196" s="216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17" t="s">
        <v>284</v>
      </c>
      <c r="AT196" s="217" t="s">
        <v>143</v>
      </c>
      <c r="AU196" s="217" t="s">
        <v>149</v>
      </c>
      <c r="AY196" s="19" t="s">
        <v>140</v>
      </c>
      <c r="BE196" s="218">
        <f>IF(N196="základní",J196,0)</f>
        <v>0</v>
      </c>
      <c r="BF196" s="218">
        <f>IF(N196="snížená",J196,0)</f>
        <v>0</v>
      </c>
      <c r="BG196" s="218">
        <f>IF(N196="zákl. přenesená",J196,0)</f>
        <v>0</v>
      </c>
      <c r="BH196" s="218">
        <f>IF(N196="sníž. přenesená",J196,0)</f>
        <v>0</v>
      </c>
      <c r="BI196" s="218">
        <f>IF(N196="nulová",J196,0)</f>
        <v>0</v>
      </c>
      <c r="BJ196" s="19" t="s">
        <v>149</v>
      </c>
      <c r="BK196" s="218">
        <f>ROUND(I196*H196,2)</f>
        <v>0</v>
      </c>
      <c r="BL196" s="19" t="s">
        <v>284</v>
      </c>
      <c r="BM196" s="217" t="s">
        <v>1623</v>
      </c>
    </row>
    <row r="197" s="2" customFormat="1">
      <c r="A197" s="40"/>
      <c r="B197" s="41"/>
      <c r="C197" s="42"/>
      <c r="D197" s="219" t="s">
        <v>151</v>
      </c>
      <c r="E197" s="42"/>
      <c r="F197" s="220" t="s">
        <v>1502</v>
      </c>
      <c r="G197" s="42"/>
      <c r="H197" s="42"/>
      <c r="I197" s="221"/>
      <c r="J197" s="42"/>
      <c r="K197" s="42"/>
      <c r="L197" s="46"/>
      <c r="M197" s="222"/>
      <c r="N197" s="223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151</v>
      </c>
      <c r="AU197" s="19" t="s">
        <v>149</v>
      </c>
    </row>
    <row r="198" s="2" customFormat="1">
      <c r="A198" s="40"/>
      <c r="B198" s="41"/>
      <c r="C198" s="42"/>
      <c r="D198" s="224" t="s">
        <v>153</v>
      </c>
      <c r="E198" s="42"/>
      <c r="F198" s="225" t="s">
        <v>1503</v>
      </c>
      <c r="G198" s="42"/>
      <c r="H198" s="42"/>
      <c r="I198" s="221"/>
      <c r="J198" s="42"/>
      <c r="K198" s="42"/>
      <c r="L198" s="46"/>
      <c r="M198" s="222"/>
      <c r="N198" s="223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153</v>
      </c>
      <c r="AU198" s="19" t="s">
        <v>149</v>
      </c>
    </row>
    <row r="199" s="2" customFormat="1" ht="24.15" customHeight="1">
      <c r="A199" s="40"/>
      <c r="B199" s="41"/>
      <c r="C199" s="206" t="s">
        <v>413</v>
      </c>
      <c r="D199" s="206" t="s">
        <v>143</v>
      </c>
      <c r="E199" s="207" t="s">
        <v>1504</v>
      </c>
      <c r="F199" s="208" t="s">
        <v>1505</v>
      </c>
      <c r="G199" s="209" t="s">
        <v>362</v>
      </c>
      <c r="H199" s="210">
        <v>35</v>
      </c>
      <c r="I199" s="211"/>
      <c r="J199" s="212">
        <f>ROUND(I199*H199,2)</f>
        <v>0</v>
      </c>
      <c r="K199" s="208" t="s">
        <v>147</v>
      </c>
      <c r="L199" s="46"/>
      <c r="M199" s="213" t="s">
        <v>19</v>
      </c>
      <c r="N199" s="214" t="s">
        <v>42</v>
      </c>
      <c r="O199" s="86"/>
      <c r="P199" s="215">
        <f>O199*H199</f>
        <v>0</v>
      </c>
      <c r="Q199" s="215">
        <v>0</v>
      </c>
      <c r="R199" s="215">
        <f>Q199*H199</f>
        <v>0</v>
      </c>
      <c r="S199" s="215">
        <v>0</v>
      </c>
      <c r="T199" s="216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7" t="s">
        <v>284</v>
      </c>
      <c r="AT199" s="217" t="s">
        <v>143</v>
      </c>
      <c r="AU199" s="217" t="s">
        <v>149</v>
      </c>
      <c r="AY199" s="19" t="s">
        <v>140</v>
      </c>
      <c r="BE199" s="218">
        <f>IF(N199="základní",J199,0)</f>
        <v>0</v>
      </c>
      <c r="BF199" s="218">
        <f>IF(N199="snížená",J199,0)</f>
        <v>0</v>
      </c>
      <c r="BG199" s="218">
        <f>IF(N199="zákl. přenesená",J199,0)</f>
        <v>0</v>
      </c>
      <c r="BH199" s="218">
        <f>IF(N199="sníž. přenesená",J199,0)</f>
        <v>0</v>
      </c>
      <c r="BI199" s="218">
        <f>IF(N199="nulová",J199,0)</f>
        <v>0</v>
      </c>
      <c r="BJ199" s="19" t="s">
        <v>149</v>
      </c>
      <c r="BK199" s="218">
        <f>ROUND(I199*H199,2)</f>
        <v>0</v>
      </c>
      <c r="BL199" s="19" t="s">
        <v>284</v>
      </c>
      <c r="BM199" s="217" t="s">
        <v>1624</v>
      </c>
    </row>
    <row r="200" s="2" customFormat="1">
      <c r="A200" s="40"/>
      <c r="B200" s="41"/>
      <c r="C200" s="42"/>
      <c r="D200" s="219" t="s">
        <v>151</v>
      </c>
      <c r="E200" s="42"/>
      <c r="F200" s="220" t="s">
        <v>1507</v>
      </c>
      <c r="G200" s="42"/>
      <c r="H200" s="42"/>
      <c r="I200" s="221"/>
      <c r="J200" s="42"/>
      <c r="K200" s="42"/>
      <c r="L200" s="46"/>
      <c r="M200" s="222"/>
      <c r="N200" s="223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151</v>
      </c>
      <c r="AU200" s="19" t="s">
        <v>149</v>
      </c>
    </row>
    <row r="201" s="2" customFormat="1">
      <c r="A201" s="40"/>
      <c r="B201" s="41"/>
      <c r="C201" s="42"/>
      <c r="D201" s="224" t="s">
        <v>153</v>
      </c>
      <c r="E201" s="42"/>
      <c r="F201" s="225" t="s">
        <v>1508</v>
      </c>
      <c r="G201" s="42"/>
      <c r="H201" s="42"/>
      <c r="I201" s="221"/>
      <c r="J201" s="42"/>
      <c r="K201" s="42"/>
      <c r="L201" s="46"/>
      <c r="M201" s="222"/>
      <c r="N201" s="223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153</v>
      </c>
      <c r="AU201" s="19" t="s">
        <v>149</v>
      </c>
    </row>
    <row r="202" s="2" customFormat="1" ht="16.5" customHeight="1">
      <c r="A202" s="40"/>
      <c r="B202" s="41"/>
      <c r="C202" s="248" t="s">
        <v>420</v>
      </c>
      <c r="D202" s="248" t="s">
        <v>215</v>
      </c>
      <c r="E202" s="249" t="s">
        <v>1509</v>
      </c>
      <c r="F202" s="250" t="s">
        <v>1510</v>
      </c>
      <c r="G202" s="251" t="s">
        <v>362</v>
      </c>
      <c r="H202" s="252">
        <v>35</v>
      </c>
      <c r="I202" s="253"/>
      <c r="J202" s="254">
        <f>ROUND(I202*H202,2)</f>
        <v>0</v>
      </c>
      <c r="K202" s="250" t="s">
        <v>147</v>
      </c>
      <c r="L202" s="255"/>
      <c r="M202" s="256" t="s">
        <v>19</v>
      </c>
      <c r="N202" s="257" t="s">
        <v>42</v>
      </c>
      <c r="O202" s="86"/>
      <c r="P202" s="215">
        <f>O202*H202</f>
        <v>0</v>
      </c>
      <c r="Q202" s="215">
        <v>0.00010000000000000001</v>
      </c>
      <c r="R202" s="215">
        <f>Q202*H202</f>
        <v>0.0035000000000000001</v>
      </c>
      <c r="S202" s="215">
        <v>0</v>
      </c>
      <c r="T202" s="216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17" t="s">
        <v>354</v>
      </c>
      <c r="AT202" s="217" t="s">
        <v>215</v>
      </c>
      <c r="AU202" s="217" t="s">
        <v>149</v>
      </c>
      <c r="AY202" s="19" t="s">
        <v>140</v>
      </c>
      <c r="BE202" s="218">
        <f>IF(N202="základní",J202,0)</f>
        <v>0</v>
      </c>
      <c r="BF202" s="218">
        <f>IF(N202="snížená",J202,0)</f>
        <v>0</v>
      </c>
      <c r="BG202" s="218">
        <f>IF(N202="zákl. přenesená",J202,0)</f>
        <v>0</v>
      </c>
      <c r="BH202" s="218">
        <f>IF(N202="sníž. přenesená",J202,0)</f>
        <v>0</v>
      </c>
      <c r="BI202" s="218">
        <f>IF(N202="nulová",J202,0)</f>
        <v>0</v>
      </c>
      <c r="BJ202" s="19" t="s">
        <v>149</v>
      </c>
      <c r="BK202" s="218">
        <f>ROUND(I202*H202,2)</f>
        <v>0</v>
      </c>
      <c r="BL202" s="19" t="s">
        <v>284</v>
      </c>
      <c r="BM202" s="217" t="s">
        <v>1625</v>
      </c>
    </row>
    <row r="203" s="2" customFormat="1">
      <c r="A203" s="40"/>
      <c r="B203" s="41"/>
      <c r="C203" s="42"/>
      <c r="D203" s="219" t="s">
        <v>151</v>
      </c>
      <c r="E203" s="42"/>
      <c r="F203" s="220" t="s">
        <v>1510</v>
      </c>
      <c r="G203" s="42"/>
      <c r="H203" s="42"/>
      <c r="I203" s="221"/>
      <c r="J203" s="42"/>
      <c r="K203" s="42"/>
      <c r="L203" s="46"/>
      <c r="M203" s="222"/>
      <c r="N203" s="223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151</v>
      </c>
      <c r="AU203" s="19" t="s">
        <v>149</v>
      </c>
    </row>
    <row r="204" s="2" customFormat="1" ht="24.15" customHeight="1">
      <c r="A204" s="40"/>
      <c r="B204" s="41"/>
      <c r="C204" s="206" t="s">
        <v>427</v>
      </c>
      <c r="D204" s="206" t="s">
        <v>143</v>
      </c>
      <c r="E204" s="207" t="s">
        <v>1512</v>
      </c>
      <c r="F204" s="208" t="s">
        <v>1513</v>
      </c>
      <c r="G204" s="209" t="s">
        <v>362</v>
      </c>
      <c r="H204" s="210">
        <v>3</v>
      </c>
      <c r="I204" s="211"/>
      <c r="J204" s="212">
        <f>ROUND(I204*H204,2)</f>
        <v>0</v>
      </c>
      <c r="K204" s="208" t="s">
        <v>147</v>
      </c>
      <c r="L204" s="46"/>
      <c r="M204" s="213" t="s">
        <v>19</v>
      </c>
      <c r="N204" s="214" t="s">
        <v>42</v>
      </c>
      <c r="O204" s="86"/>
      <c r="P204" s="215">
        <f>O204*H204</f>
        <v>0</v>
      </c>
      <c r="Q204" s="215">
        <v>0</v>
      </c>
      <c r="R204" s="215">
        <f>Q204*H204</f>
        <v>0</v>
      </c>
      <c r="S204" s="215">
        <v>0</v>
      </c>
      <c r="T204" s="216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17" t="s">
        <v>284</v>
      </c>
      <c r="AT204" s="217" t="s">
        <v>143</v>
      </c>
      <c r="AU204" s="217" t="s">
        <v>149</v>
      </c>
      <c r="AY204" s="19" t="s">
        <v>140</v>
      </c>
      <c r="BE204" s="218">
        <f>IF(N204="základní",J204,0)</f>
        <v>0</v>
      </c>
      <c r="BF204" s="218">
        <f>IF(N204="snížená",J204,0)</f>
        <v>0</v>
      </c>
      <c r="BG204" s="218">
        <f>IF(N204="zákl. přenesená",J204,0)</f>
        <v>0</v>
      </c>
      <c r="BH204" s="218">
        <f>IF(N204="sníž. přenesená",J204,0)</f>
        <v>0</v>
      </c>
      <c r="BI204" s="218">
        <f>IF(N204="nulová",J204,0)</f>
        <v>0</v>
      </c>
      <c r="BJ204" s="19" t="s">
        <v>149</v>
      </c>
      <c r="BK204" s="218">
        <f>ROUND(I204*H204,2)</f>
        <v>0</v>
      </c>
      <c r="BL204" s="19" t="s">
        <v>284</v>
      </c>
      <c r="BM204" s="217" t="s">
        <v>1626</v>
      </c>
    </row>
    <row r="205" s="2" customFormat="1">
      <c r="A205" s="40"/>
      <c r="B205" s="41"/>
      <c r="C205" s="42"/>
      <c r="D205" s="219" t="s">
        <v>151</v>
      </c>
      <c r="E205" s="42"/>
      <c r="F205" s="220" t="s">
        <v>1515</v>
      </c>
      <c r="G205" s="42"/>
      <c r="H205" s="42"/>
      <c r="I205" s="221"/>
      <c r="J205" s="42"/>
      <c r="K205" s="42"/>
      <c r="L205" s="46"/>
      <c r="M205" s="222"/>
      <c r="N205" s="223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151</v>
      </c>
      <c r="AU205" s="19" t="s">
        <v>149</v>
      </c>
    </row>
    <row r="206" s="2" customFormat="1">
      <c r="A206" s="40"/>
      <c r="B206" s="41"/>
      <c r="C206" s="42"/>
      <c r="D206" s="224" t="s">
        <v>153</v>
      </c>
      <c r="E206" s="42"/>
      <c r="F206" s="225" t="s">
        <v>1516</v>
      </c>
      <c r="G206" s="42"/>
      <c r="H206" s="42"/>
      <c r="I206" s="221"/>
      <c r="J206" s="42"/>
      <c r="K206" s="42"/>
      <c r="L206" s="46"/>
      <c r="M206" s="222"/>
      <c r="N206" s="223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153</v>
      </c>
      <c r="AU206" s="19" t="s">
        <v>149</v>
      </c>
    </row>
    <row r="207" s="2" customFormat="1" ht="16.5" customHeight="1">
      <c r="A207" s="40"/>
      <c r="B207" s="41"/>
      <c r="C207" s="248" t="s">
        <v>433</v>
      </c>
      <c r="D207" s="248" t="s">
        <v>215</v>
      </c>
      <c r="E207" s="249" t="s">
        <v>1517</v>
      </c>
      <c r="F207" s="250" t="s">
        <v>1518</v>
      </c>
      <c r="G207" s="251" t="s">
        <v>362</v>
      </c>
      <c r="H207" s="252">
        <v>3</v>
      </c>
      <c r="I207" s="253"/>
      <c r="J207" s="254">
        <f>ROUND(I207*H207,2)</f>
        <v>0</v>
      </c>
      <c r="K207" s="250" t="s">
        <v>147</v>
      </c>
      <c r="L207" s="255"/>
      <c r="M207" s="256" t="s">
        <v>19</v>
      </c>
      <c r="N207" s="257" t="s">
        <v>42</v>
      </c>
      <c r="O207" s="86"/>
      <c r="P207" s="215">
        <f>O207*H207</f>
        <v>0</v>
      </c>
      <c r="Q207" s="215">
        <v>0.00010000000000000001</v>
      </c>
      <c r="R207" s="215">
        <f>Q207*H207</f>
        <v>0.00030000000000000003</v>
      </c>
      <c r="S207" s="215">
        <v>0</v>
      </c>
      <c r="T207" s="216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17" t="s">
        <v>354</v>
      </c>
      <c r="AT207" s="217" t="s">
        <v>215</v>
      </c>
      <c r="AU207" s="217" t="s">
        <v>149</v>
      </c>
      <c r="AY207" s="19" t="s">
        <v>140</v>
      </c>
      <c r="BE207" s="218">
        <f>IF(N207="základní",J207,0)</f>
        <v>0</v>
      </c>
      <c r="BF207" s="218">
        <f>IF(N207="snížená",J207,0)</f>
        <v>0</v>
      </c>
      <c r="BG207" s="218">
        <f>IF(N207="zákl. přenesená",J207,0)</f>
        <v>0</v>
      </c>
      <c r="BH207" s="218">
        <f>IF(N207="sníž. přenesená",J207,0)</f>
        <v>0</v>
      </c>
      <c r="BI207" s="218">
        <f>IF(N207="nulová",J207,0)</f>
        <v>0</v>
      </c>
      <c r="BJ207" s="19" t="s">
        <v>149</v>
      </c>
      <c r="BK207" s="218">
        <f>ROUND(I207*H207,2)</f>
        <v>0</v>
      </c>
      <c r="BL207" s="19" t="s">
        <v>284</v>
      </c>
      <c r="BM207" s="217" t="s">
        <v>1627</v>
      </c>
    </row>
    <row r="208" s="2" customFormat="1">
      <c r="A208" s="40"/>
      <c r="B208" s="41"/>
      <c r="C208" s="42"/>
      <c r="D208" s="219" t="s">
        <v>151</v>
      </c>
      <c r="E208" s="42"/>
      <c r="F208" s="220" t="s">
        <v>1518</v>
      </c>
      <c r="G208" s="42"/>
      <c r="H208" s="42"/>
      <c r="I208" s="221"/>
      <c r="J208" s="42"/>
      <c r="K208" s="42"/>
      <c r="L208" s="46"/>
      <c r="M208" s="222"/>
      <c r="N208" s="223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151</v>
      </c>
      <c r="AU208" s="19" t="s">
        <v>149</v>
      </c>
    </row>
    <row r="209" s="2" customFormat="1" ht="16.5" customHeight="1">
      <c r="A209" s="40"/>
      <c r="B209" s="41"/>
      <c r="C209" s="206" t="s">
        <v>439</v>
      </c>
      <c r="D209" s="206" t="s">
        <v>143</v>
      </c>
      <c r="E209" s="207" t="s">
        <v>1520</v>
      </c>
      <c r="F209" s="208" t="s">
        <v>1521</v>
      </c>
      <c r="G209" s="209" t="s">
        <v>362</v>
      </c>
      <c r="H209" s="210">
        <v>5</v>
      </c>
      <c r="I209" s="211"/>
      <c r="J209" s="212">
        <f>ROUND(I209*H209,2)</f>
        <v>0</v>
      </c>
      <c r="K209" s="208" t="s">
        <v>147</v>
      </c>
      <c r="L209" s="46"/>
      <c r="M209" s="213" t="s">
        <v>19</v>
      </c>
      <c r="N209" s="214" t="s">
        <v>42</v>
      </c>
      <c r="O209" s="86"/>
      <c r="P209" s="215">
        <f>O209*H209</f>
        <v>0</v>
      </c>
      <c r="Q209" s="215">
        <v>0</v>
      </c>
      <c r="R209" s="215">
        <f>Q209*H209</f>
        <v>0</v>
      </c>
      <c r="S209" s="215">
        <v>0</v>
      </c>
      <c r="T209" s="216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17" t="s">
        <v>284</v>
      </c>
      <c r="AT209" s="217" t="s">
        <v>143</v>
      </c>
      <c r="AU209" s="217" t="s">
        <v>149</v>
      </c>
      <c r="AY209" s="19" t="s">
        <v>140</v>
      </c>
      <c r="BE209" s="218">
        <f>IF(N209="základní",J209,0)</f>
        <v>0</v>
      </c>
      <c r="BF209" s="218">
        <f>IF(N209="snížená",J209,0)</f>
        <v>0</v>
      </c>
      <c r="BG209" s="218">
        <f>IF(N209="zákl. přenesená",J209,0)</f>
        <v>0</v>
      </c>
      <c r="BH209" s="218">
        <f>IF(N209="sníž. přenesená",J209,0)</f>
        <v>0</v>
      </c>
      <c r="BI209" s="218">
        <f>IF(N209="nulová",J209,0)</f>
        <v>0</v>
      </c>
      <c r="BJ209" s="19" t="s">
        <v>149</v>
      </c>
      <c r="BK209" s="218">
        <f>ROUND(I209*H209,2)</f>
        <v>0</v>
      </c>
      <c r="BL209" s="19" t="s">
        <v>284</v>
      </c>
      <c r="BM209" s="217" t="s">
        <v>1628</v>
      </c>
    </row>
    <row r="210" s="2" customFormat="1">
      <c r="A210" s="40"/>
      <c r="B210" s="41"/>
      <c r="C210" s="42"/>
      <c r="D210" s="219" t="s">
        <v>151</v>
      </c>
      <c r="E210" s="42"/>
      <c r="F210" s="220" t="s">
        <v>1523</v>
      </c>
      <c r="G210" s="42"/>
      <c r="H210" s="42"/>
      <c r="I210" s="221"/>
      <c r="J210" s="42"/>
      <c r="K210" s="42"/>
      <c r="L210" s="46"/>
      <c r="M210" s="222"/>
      <c r="N210" s="223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151</v>
      </c>
      <c r="AU210" s="19" t="s">
        <v>149</v>
      </c>
    </row>
    <row r="211" s="2" customFormat="1">
      <c r="A211" s="40"/>
      <c r="B211" s="41"/>
      <c r="C211" s="42"/>
      <c r="D211" s="224" t="s">
        <v>153</v>
      </c>
      <c r="E211" s="42"/>
      <c r="F211" s="225" t="s">
        <v>1524</v>
      </c>
      <c r="G211" s="42"/>
      <c r="H211" s="42"/>
      <c r="I211" s="221"/>
      <c r="J211" s="42"/>
      <c r="K211" s="42"/>
      <c r="L211" s="46"/>
      <c r="M211" s="222"/>
      <c r="N211" s="223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153</v>
      </c>
      <c r="AU211" s="19" t="s">
        <v>149</v>
      </c>
    </row>
    <row r="212" s="2" customFormat="1" ht="16.5" customHeight="1">
      <c r="A212" s="40"/>
      <c r="B212" s="41"/>
      <c r="C212" s="248" t="s">
        <v>445</v>
      </c>
      <c r="D212" s="248" t="s">
        <v>215</v>
      </c>
      <c r="E212" s="249" t="s">
        <v>1525</v>
      </c>
      <c r="F212" s="250" t="s">
        <v>1526</v>
      </c>
      <c r="G212" s="251" t="s">
        <v>362</v>
      </c>
      <c r="H212" s="252">
        <v>3</v>
      </c>
      <c r="I212" s="253"/>
      <c r="J212" s="254">
        <f>ROUND(I212*H212,2)</f>
        <v>0</v>
      </c>
      <c r="K212" s="250" t="s">
        <v>147</v>
      </c>
      <c r="L212" s="255"/>
      <c r="M212" s="256" t="s">
        <v>19</v>
      </c>
      <c r="N212" s="257" t="s">
        <v>42</v>
      </c>
      <c r="O212" s="86"/>
      <c r="P212" s="215">
        <f>O212*H212</f>
        <v>0</v>
      </c>
      <c r="Q212" s="215">
        <v>0.00040000000000000002</v>
      </c>
      <c r="R212" s="215">
        <f>Q212*H212</f>
        <v>0.0012000000000000001</v>
      </c>
      <c r="S212" s="215">
        <v>0</v>
      </c>
      <c r="T212" s="216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17" t="s">
        <v>354</v>
      </c>
      <c r="AT212" s="217" t="s">
        <v>215</v>
      </c>
      <c r="AU212" s="217" t="s">
        <v>149</v>
      </c>
      <c r="AY212" s="19" t="s">
        <v>140</v>
      </c>
      <c r="BE212" s="218">
        <f>IF(N212="základní",J212,0)</f>
        <v>0</v>
      </c>
      <c r="BF212" s="218">
        <f>IF(N212="snížená",J212,0)</f>
        <v>0</v>
      </c>
      <c r="BG212" s="218">
        <f>IF(N212="zákl. přenesená",J212,0)</f>
        <v>0</v>
      </c>
      <c r="BH212" s="218">
        <f>IF(N212="sníž. přenesená",J212,0)</f>
        <v>0</v>
      </c>
      <c r="BI212" s="218">
        <f>IF(N212="nulová",J212,0)</f>
        <v>0</v>
      </c>
      <c r="BJ212" s="19" t="s">
        <v>149</v>
      </c>
      <c r="BK212" s="218">
        <f>ROUND(I212*H212,2)</f>
        <v>0</v>
      </c>
      <c r="BL212" s="19" t="s">
        <v>284</v>
      </c>
      <c r="BM212" s="217" t="s">
        <v>1629</v>
      </c>
    </row>
    <row r="213" s="2" customFormat="1">
      <c r="A213" s="40"/>
      <c r="B213" s="41"/>
      <c r="C213" s="42"/>
      <c r="D213" s="219" t="s">
        <v>151</v>
      </c>
      <c r="E213" s="42"/>
      <c r="F213" s="220" t="s">
        <v>1526</v>
      </c>
      <c r="G213" s="42"/>
      <c r="H213" s="42"/>
      <c r="I213" s="221"/>
      <c r="J213" s="42"/>
      <c r="K213" s="42"/>
      <c r="L213" s="46"/>
      <c r="M213" s="222"/>
      <c r="N213" s="223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151</v>
      </c>
      <c r="AU213" s="19" t="s">
        <v>149</v>
      </c>
    </row>
    <row r="214" s="2" customFormat="1" ht="16.5" customHeight="1">
      <c r="A214" s="40"/>
      <c r="B214" s="41"/>
      <c r="C214" s="248" t="s">
        <v>452</v>
      </c>
      <c r="D214" s="248" t="s">
        <v>215</v>
      </c>
      <c r="E214" s="249" t="s">
        <v>1528</v>
      </c>
      <c r="F214" s="250" t="s">
        <v>1529</v>
      </c>
      <c r="G214" s="251" t="s">
        <v>362</v>
      </c>
      <c r="H214" s="252">
        <v>2</v>
      </c>
      <c r="I214" s="253"/>
      <c r="J214" s="254">
        <f>ROUND(I214*H214,2)</f>
        <v>0</v>
      </c>
      <c r="K214" s="250" t="s">
        <v>147</v>
      </c>
      <c r="L214" s="255"/>
      <c r="M214" s="256" t="s">
        <v>19</v>
      </c>
      <c r="N214" s="257" t="s">
        <v>42</v>
      </c>
      <c r="O214" s="86"/>
      <c r="P214" s="215">
        <f>O214*H214</f>
        <v>0</v>
      </c>
      <c r="Q214" s="215">
        <v>0.00040000000000000002</v>
      </c>
      <c r="R214" s="215">
        <f>Q214*H214</f>
        <v>0.00080000000000000004</v>
      </c>
      <c r="S214" s="215">
        <v>0</v>
      </c>
      <c r="T214" s="216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7" t="s">
        <v>354</v>
      </c>
      <c r="AT214" s="217" t="s">
        <v>215</v>
      </c>
      <c r="AU214" s="217" t="s">
        <v>149</v>
      </c>
      <c r="AY214" s="19" t="s">
        <v>140</v>
      </c>
      <c r="BE214" s="218">
        <f>IF(N214="základní",J214,0)</f>
        <v>0</v>
      </c>
      <c r="BF214" s="218">
        <f>IF(N214="snížená",J214,0)</f>
        <v>0</v>
      </c>
      <c r="BG214" s="218">
        <f>IF(N214="zákl. přenesená",J214,0)</f>
        <v>0</v>
      </c>
      <c r="BH214" s="218">
        <f>IF(N214="sníž. přenesená",J214,0)</f>
        <v>0</v>
      </c>
      <c r="BI214" s="218">
        <f>IF(N214="nulová",J214,0)</f>
        <v>0</v>
      </c>
      <c r="BJ214" s="19" t="s">
        <v>149</v>
      </c>
      <c r="BK214" s="218">
        <f>ROUND(I214*H214,2)</f>
        <v>0</v>
      </c>
      <c r="BL214" s="19" t="s">
        <v>284</v>
      </c>
      <c r="BM214" s="217" t="s">
        <v>1630</v>
      </c>
    </row>
    <row r="215" s="2" customFormat="1">
      <c r="A215" s="40"/>
      <c r="B215" s="41"/>
      <c r="C215" s="42"/>
      <c r="D215" s="219" t="s">
        <v>151</v>
      </c>
      <c r="E215" s="42"/>
      <c r="F215" s="220" t="s">
        <v>1529</v>
      </c>
      <c r="G215" s="42"/>
      <c r="H215" s="42"/>
      <c r="I215" s="221"/>
      <c r="J215" s="42"/>
      <c r="K215" s="42"/>
      <c r="L215" s="46"/>
      <c r="M215" s="222"/>
      <c r="N215" s="223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151</v>
      </c>
      <c r="AU215" s="19" t="s">
        <v>149</v>
      </c>
    </row>
    <row r="216" s="2" customFormat="1" ht="16.5" customHeight="1">
      <c r="A216" s="40"/>
      <c r="B216" s="41"/>
      <c r="C216" s="206" t="s">
        <v>458</v>
      </c>
      <c r="D216" s="206" t="s">
        <v>143</v>
      </c>
      <c r="E216" s="207" t="s">
        <v>1531</v>
      </c>
      <c r="F216" s="208" t="s">
        <v>1532</v>
      </c>
      <c r="G216" s="209" t="s">
        <v>362</v>
      </c>
      <c r="H216" s="210">
        <v>1</v>
      </c>
      <c r="I216" s="211"/>
      <c r="J216" s="212">
        <f>ROUND(I216*H216,2)</f>
        <v>0</v>
      </c>
      <c r="K216" s="208" t="s">
        <v>147</v>
      </c>
      <c r="L216" s="46"/>
      <c r="M216" s="213" t="s">
        <v>19</v>
      </c>
      <c r="N216" s="214" t="s">
        <v>42</v>
      </c>
      <c r="O216" s="86"/>
      <c r="P216" s="215">
        <f>O216*H216</f>
        <v>0</v>
      </c>
      <c r="Q216" s="215">
        <v>0</v>
      </c>
      <c r="R216" s="215">
        <f>Q216*H216</f>
        <v>0</v>
      </c>
      <c r="S216" s="215">
        <v>0</v>
      </c>
      <c r="T216" s="216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17" t="s">
        <v>284</v>
      </c>
      <c r="AT216" s="217" t="s">
        <v>143</v>
      </c>
      <c r="AU216" s="217" t="s">
        <v>149</v>
      </c>
      <c r="AY216" s="19" t="s">
        <v>140</v>
      </c>
      <c r="BE216" s="218">
        <f>IF(N216="základní",J216,0)</f>
        <v>0</v>
      </c>
      <c r="BF216" s="218">
        <f>IF(N216="snížená",J216,0)</f>
        <v>0</v>
      </c>
      <c r="BG216" s="218">
        <f>IF(N216="zákl. přenesená",J216,0)</f>
        <v>0</v>
      </c>
      <c r="BH216" s="218">
        <f>IF(N216="sníž. přenesená",J216,0)</f>
        <v>0</v>
      </c>
      <c r="BI216" s="218">
        <f>IF(N216="nulová",J216,0)</f>
        <v>0</v>
      </c>
      <c r="BJ216" s="19" t="s">
        <v>149</v>
      </c>
      <c r="BK216" s="218">
        <f>ROUND(I216*H216,2)</f>
        <v>0</v>
      </c>
      <c r="BL216" s="19" t="s">
        <v>284</v>
      </c>
      <c r="BM216" s="217" t="s">
        <v>1631</v>
      </c>
    </row>
    <row r="217" s="2" customFormat="1">
      <c r="A217" s="40"/>
      <c r="B217" s="41"/>
      <c r="C217" s="42"/>
      <c r="D217" s="219" t="s">
        <v>151</v>
      </c>
      <c r="E217" s="42"/>
      <c r="F217" s="220" t="s">
        <v>1534</v>
      </c>
      <c r="G217" s="42"/>
      <c r="H217" s="42"/>
      <c r="I217" s="221"/>
      <c r="J217" s="42"/>
      <c r="K217" s="42"/>
      <c r="L217" s="46"/>
      <c r="M217" s="222"/>
      <c r="N217" s="223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151</v>
      </c>
      <c r="AU217" s="19" t="s">
        <v>149</v>
      </c>
    </row>
    <row r="218" s="2" customFormat="1">
      <c r="A218" s="40"/>
      <c r="B218" s="41"/>
      <c r="C218" s="42"/>
      <c r="D218" s="224" t="s">
        <v>153</v>
      </c>
      <c r="E218" s="42"/>
      <c r="F218" s="225" t="s">
        <v>1535</v>
      </c>
      <c r="G218" s="42"/>
      <c r="H218" s="42"/>
      <c r="I218" s="221"/>
      <c r="J218" s="42"/>
      <c r="K218" s="42"/>
      <c r="L218" s="46"/>
      <c r="M218" s="222"/>
      <c r="N218" s="223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153</v>
      </c>
      <c r="AU218" s="19" t="s">
        <v>149</v>
      </c>
    </row>
    <row r="219" s="2" customFormat="1" ht="16.5" customHeight="1">
      <c r="A219" s="40"/>
      <c r="B219" s="41"/>
      <c r="C219" s="248" t="s">
        <v>462</v>
      </c>
      <c r="D219" s="248" t="s">
        <v>215</v>
      </c>
      <c r="E219" s="249" t="s">
        <v>1536</v>
      </c>
      <c r="F219" s="250" t="s">
        <v>1537</v>
      </c>
      <c r="G219" s="251" t="s">
        <v>362</v>
      </c>
      <c r="H219" s="252">
        <v>1</v>
      </c>
      <c r="I219" s="253"/>
      <c r="J219" s="254">
        <f>ROUND(I219*H219,2)</f>
        <v>0</v>
      </c>
      <c r="K219" s="250" t="s">
        <v>147</v>
      </c>
      <c r="L219" s="255"/>
      <c r="M219" s="256" t="s">
        <v>19</v>
      </c>
      <c r="N219" s="257" t="s">
        <v>42</v>
      </c>
      <c r="O219" s="86"/>
      <c r="P219" s="215">
        <f>O219*H219</f>
        <v>0</v>
      </c>
      <c r="Q219" s="215">
        <v>0.00035</v>
      </c>
      <c r="R219" s="215">
        <f>Q219*H219</f>
        <v>0.00035</v>
      </c>
      <c r="S219" s="215">
        <v>0</v>
      </c>
      <c r="T219" s="216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17" t="s">
        <v>354</v>
      </c>
      <c r="AT219" s="217" t="s">
        <v>215</v>
      </c>
      <c r="AU219" s="217" t="s">
        <v>149</v>
      </c>
      <c r="AY219" s="19" t="s">
        <v>140</v>
      </c>
      <c r="BE219" s="218">
        <f>IF(N219="základní",J219,0)</f>
        <v>0</v>
      </c>
      <c r="BF219" s="218">
        <f>IF(N219="snížená",J219,0)</f>
        <v>0</v>
      </c>
      <c r="BG219" s="218">
        <f>IF(N219="zákl. přenesená",J219,0)</f>
        <v>0</v>
      </c>
      <c r="BH219" s="218">
        <f>IF(N219="sníž. přenesená",J219,0)</f>
        <v>0</v>
      </c>
      <c r="BI219" s="218">
        <f>IF(N219="nulová",J219,0)</f>
        <v>0</v>
      </c>
      <c r="BJ219" s="19" t="s">
        <v>149</v>
      </c>
      <c r="BK219" s="218">
        <f>ROUND(I219*H219,2)</f>
        <v>0</v>
      </c>
      <c r="BL219" s="19" t="s">
        <v>284</v>
      </c>
      <c r="BM219" s="217" t="s">
        <v>1632</v>
      </c>
    </row>
    <row r="220" s="2" customFormat="1">
      <c r="A220" s="40"/>
      <c r="B220" s="41"/>
      <c r="C220" s="42"/>
      <c r="D220" s="219" t="s">
        <v>151</v>
      </c>
      <c r="E220" s="42"/>
      <c r="F220" s="220" t="s">
        <v>1537</v>
      </c>
      <c r="G220" s="42"/>
      <c r="H220" s="42"/>
      <c r="I220" s="221"/>
      <c r="J220" s="42"/>
      <c r="K220" s="42"/>
      <c r="L220" s="46"/>
      <c r="M220" s="222"/>
      <c r="N220" s="223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151</v>
      </c>
      <c r="AU220" s="19" t="s">
        <v>149</v>
      </c>
    </row>
    <row r="221" s="2" customFormat="1" ht="16.5" customHeight="1">
      <c r="A221" s="40"/>
      <c r="B221" s="41"/>
      <c r="C221" s="248" t="s">
        <v>468</v>
      </c>
      <c r="D221" s="248" t="s">
        <v>215</v>
      </c>
      <c r="E221" s="249" t="s">
        <v>1539</v>
      </c>
      <c r="F221" s="250" t="s">
        <v>1540</v>
      </c>
      <c r="G221" s="251" t="s">
        <v>362</v>
      </c>
      <c r="H221" s="252">
        <v>1</v>
      </c>
      <c r="I221" s="253"/>
      <c r="J221" s="254">
        <f>ROUND(I221*H221,2)</f>
        <v>0</v>
      </c>
      <c r="K221" s="250" t="s">
        <v>147</v>
      </c>
      <c r="L221" s="255"/>
      <c r="M221" s="256" t="s">
        <v>19</v>
      </c>
      <c r="N221" s="257" t="s">
        <v>42</v>
      </c>
      <c r="O221" s="86"/>
      <c r="P221" s="215">
        <f>O221*H221</f>
        <v>0</v>
      </c>
      <c r="Q221" s="215">
        <v>0.0010499999999999999</v>
      </c>
      <c r="R221" s="215">
        <f>Q221*H221</f>
        <v>0.0010499999999999999</v>
      </c>
      <c r="S221" s="215">
        <v>0</v>
      </c>
      <c r="T221" s="216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17" t="s">
        <v>354</v>
      </c>
      <c r="AT221" s="217" t="s">
        <v>215</v>
      </c>
      <c r="AU221" s="217" t="s">
        <v>149</v>
      </c>
      <c r="AY221" s="19" t="s">
        <v>140</v>
      </c>
      <c r="BE221" s="218">
        <f>IF(N221="základní",J221,0)</f>
        <v>0</v>
      </c>
      <c r="BF221" s="218">
        <f>IF(N221="snížená",J221,0)</f>
        <v>0</v>
      </c>
      <c r="BG221" s="218">
        <f>IF(N221="zákl. přenesená",J221,0)</f>
        <v>0</v>
      </c>
      <c r="BH221" s="218">
        <f>IF(N221="sníž. přenesená",J221,0)</f>
        <v>0</v>
      </c>
      <c r="BI221" s="218">
        <f>IF(N221="nulová",J221,0)</f>
        <v>0</v>
      </c>
      <c r="BJ221" s="19" t="s">
        <v>149</v>
      </c>
      <c r="BK221" s="218">
        <f>ROUND(I221*H221,2)</f>
        <v>0</v>
      </c>
      <c r="BL221" s="19" t="s">
        <v>284</v>
      </c>
      <c r="BM221" s="217" t="s">
        <v>1633</v>
      </c>
    </row>
    <row r="222" s="2" customFormat="1">
      <c r="A222" s="40"/>
      <c r="B222" s="41"/>
      <c r="C222" s="42"/>
      <c r="D222" s="219" t="s">
        <v>151</v>
      </c>
      <c r="E222" s="42"/>
      <c r="F222" s="220" t="s">
        <v>1540</v>
      </c>
      <c r="G222" s="42"/>
      <c r="H222" s="42"/>
      <c r="I222" s="221"/>
      <c r="J222" s="42"/>
      <c r="K222" s="42"/>
      <c r="L222" s="46"/>
      <c r="M222" s="222"/>
      <c r="N222" s="223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151</v>
      </c>
      <c r="AU222" s="19" t="s">
        <v>149</v>
      </c>
    </row>
    <row r="223" s="2" customFormat="1" ht="16.5" customHeight="1">
      <c r="A223" s="40"/>
      <c r="B223" s="41"/>
      <c r="C223" s="206" t="s">
        <v>476</v>
      </c>
      <c r="D223" s="206" t="s">
        <v>143</v>
      </c>
      <c r="E223" s="207" t="s">
        <v>1542</v>
      </c>
      <c r="F223" s="208" t="s">
        <v>1543</v>
      </c>
      <c r="G223" s="209" t="s">
        <v>362</v>
      </c>
      <c r="H223" s="210">
        <v>8</v>
      </c>
      <c r="I223" s="211"/>
      <c r="J223" s="212">
        <f>ROUND(I223*H223,2)</f>
        <v>0</v>
      </c>
      <c r="K223" s="208" t="s">
        <v>147</v>
      </c>
      <c r="L223" s="46"/>
      <c r="M223" s="213" t="s">
        <v>19</v>
      </c>
      <c r="N223" s="214" t="s">
        <v>42</v>
      </c>
      <c r="O223" s="86"/>
      <c r="P223" s="215">
        <f>O223*H223</f>
        <v>0</v>
      </c>
      <c r="Q223" s="215">
        <v>0</v>
      </c>
      <c r="R223" s="215">
        <f>Q223*H223</f>
        <v>0</v>
      </c>
      <c r="S223" s="215">
        <v>0</v>
      </c>
      <c r="T223" s="216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17" t="s">
        <v>284</v>
      </c>
      <c r="AT223" s="217" t="s">
        <v>143</v>
      </c>
      <c r="AU223" s="217" t="s">
        <v>149</v>
      </c>
      <c r="AY223" s="19" t="s">
        <v>140</v>
      </c>
      <c r="BE223" s="218">
        <f>IF(N223="základní",J223,0)</f>
        <v>0</v>
      </c>
      <c r="BF223" s="218">
        <f>IF(N223="snížená",J223,0)</f>
        <v>0</v>
      </c>
      <c r="BG223" s="218">
        <f>IF(N223="zákl. přenesená",J223,0)</f>
        <v>0</v>
      </c>
      <c r="BH223" s="218">
        <f>IF(N223="sníž. přenesená",J223,0)</f>
        <v>0</v>
      </c>
      <c r="BI223" s="218">
        <f>IF(N223="nulová",J223,0)</f>
        <v>0</v>
      </c>
      <c r="BJ223" s="19" t="s">
        <v>149</v>
      </c>
      <c r="BK223" s="218">
        <f>ROUND(I223*H223,2)</f>
        <v>0</v>
      </c>
      <c r="BL223" s="19" t="s">
        <v>284</v>
      </c>
      <c r="BM223" s="217" t="s">
        <v>1634</v>
      </c>
    </row>
    <row r="224" s="2" customFormat="1">
      <c r="A224" s="40"/>
      <c r="B224" s="41"/>
      <c r="C224" s="42"/>
      <c r="D224" s="219" t="s">
        <v>151</v>
      </c>
      <c r="E224" s="42"/>
      <c r="F224" s="220" t="s">
        <v>1545</v>
      </c>
      <c r="G224" s="42"/>
      <c r="H224" s="42"/>
      <c r="I224" s="221"/>
      <c r="J224" s="42"/>
      <c r="K224" s="42"/>
      <c r="L224" s="46"/>
      <c r="M224" s="222"/>
      <c r="N224" s="223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151</v>
      </c>
      <c r="AU224" s="19" t="s">
        <v>149</v>
      </c>
    </row>
    <row r="225" s="2" customFormat="1">
      <c r="A225" s="40"/>
      <c r="B225" s="41"/>
      <c r="C225" s="42"/>
      <c r="D225" s="224" t="s">
        <v>153</v>
      </c>
      <c r="E225" s="42"/>
      <c r="F225" s="225" t="s">
        <v>1546</v>
      </c>
      <c r="G225" s="42"/>
      <c r="H225" s="42"/>
      <c r="I225" s="221"/>
      <c r="J225" s="42"/>
      <c r="K225" s="42"/>
      <c r="L225" s="46"/>
      <c r="M225" s="222"/>
      <c r="N225" s="223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153</v>
      </c>
      <c r="AU225" s="19" t="s">
        <v>149</v>
      </c>
    </row>
    <row r="226" s="2" customFormat="1" ht="16.5" customHeight="1">
      <c r="A226" s="40"/>
      <c r="B226" s="41"/>
      <c r="C226" s="248" t="s">
        <v>482</v>
      </c>
      <c r="D226" s="248" t="s">
        <v>215</v>
      </c>
      <c r="E226" s="249" t="s">
        <v>1547</v>
      </c>
      <c r="F226" s="250" t="s">
        <v>1548</v>
      </c>
      <c r="G226" s="251" t="s">
        <v>362</v>
      </c>
      <c r="H226" s="252">
        <v>8</v>
      </c>
      <c r="I226" s="253"/>
      <c r="J226" s="254">
        <f>ROUND(I226*H226,2)</f>
        <v>0</v>
      </c>
      <c r="K226" s="250" t="s">
        <v>147</v>
      </c>
      <c r="L226" s="255"/>
      <c r="M226" s="256" t="s">
        <v>19</v>
      </c>
      <c r="N226" s="257" t="s">
        <v>42</v>
      </c>
      <c r="O226" s="86"/>
      <c r="P226" s="215">
        <f>O226*H226</f>
        <v>0</v>
      </c>
      <c r="Q226" s="215">
        <v>0.00080000000000000004</v>
      </c>
      <c r="R226" s="215">
        <f>Q226*H226</f>
        <v>0.0064000000000000003</v>
      </c>
      <c r="S226" s="215">
        <v>0</v>
      </c>
      <c r="T226" s="216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17" t="s">
        <v>354</v>
      </c>
      <c r="AT226" s="217" t="s">
        <v>215</v>
      </c>
      <c r="AU226" s="217" t="s">
        <v>149</v>
      </c>
      <c r="AY226" s="19" t="s">
        <v>140</v>
      </c>
      <c r="BE226" s="218">
        <f>IF(N226="základní",J226,0)</f>
        <v>0</v>
      </c>
      <c r="BF226" s="218">
        <f>IF(N226="snížená",J226,0)</f>
        <v>0</v>
      </c>
      <c r="BG226" s="218">
        <f>IF(N226="zákl. přenesená",J226,0)</f>
        <v>0</v>
      </c>
      <c r="BH226" s="218">
        <f>IF(N226="sníž. přenesená",J226,0)</f>
        <v>0</v>
      </c>
      <c r="BI226" s="218">
        <f>IF(N226="nulová",J226,0)</f>
        <v>0</v>
      </c>
      <c r="BJ226" s="19" t="s">
        <v>149</v>
      </c>
      <c r="BK226" s="218">
        <f>ROUND(I226*H226,2)</f>
        <v>0</v>
      </c>
      <c r="BL226" s="19" t="s">
        <v>284</v>
      </c>
      <c r="BM226" s="217" t="s">
        <v>1635</v>
      </c>
    </row>
    <row r="227" s="2" customFormat="1">
      <c r="A227" s="40"/>
      <c r="B227" s="41"/>
      <c r="C227" s="42"/>
      <c r="D227" s="219" t="s">
        <v>151</v>
      </c>
      <c r="E227" s="42"/>
      <c r="F227" s="220" t="s">
        <v>1548</v>
      </c>
      <c r="G227" s="42"/>
      <c r="H227" s="42"/>
      <c r="I227" s="221"/>
      <c r="J227" s="42"/>
      <c r="K227" s="42"/>
      <c r="L227" s="46"/>
      <c r="M227" s="222"/>
      <c r="N227" s="223"/>
      <c r="O227" s="86"/>
      <c r="P227" s="86"/>
      <c r="Q227" s="86"/>
      <c r="R227" s="86"/>
      <c r="S227" s="86"/>
      <c r="T227" s="87"/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T227" s="19" t="s">
        <v>151</v>
      </c>
      <c r="AU227" s="19" t="s">
        <v>149</v>
      </c>
    </row>
    <row r="228" s="2" customFormat="1" ht="21.75" customHeight="1">
      <c r="A228" s="40"/>
      <c r="B228" s="41"/>
      <c r="C228" s="206" t="s">
        <v>488</v>
      </c>
      <c r="D228" s="206" t="s">
        <v>143</v>
      </c>
      <c r="E228" s="207" t="s">
        <v>1550</v>
      </c>
      <c r="F228" s="208" t="s">
        <v>1551</v>
      </c>
      <c r="G228" s="209" t="s">
        <v>362</v>
      </c>
      <c r="H228" s="210">
        <v>1</v>
      </c>
      <c r="I228" s="211"/>
      <c r="J228" s="212">
        <f>ROUND(I228*H228,2)</f>
        <v>0</v>
      </c>
      <c r="K228" s="208" t="s">
        <v>147</v>
      </c>
      <c r="L228" s="46"/>
      <c r="M228" s="213" t="s">
        <v>19</v>
      </c>
      <c r="N228" s="214" t="s">
        <v>42</v>
      </c>
      <c r="O228" s="86"/>
      <c r="P228" s="215">
        <f>O228*H228</f>
        <v>0</v>
      </c>
      <c r="Q228" s="215">
        <v>0</v>
      </c>
      <c r="R228" s="215">
        <f>Q228*H228</f>
        <v>0</v>
      </c>
      <c r="S228" s="215">
        <v>0</v>
      </c>
      <c r="T228" s="216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17" t="s">
        <v>284</v>
      </c>
      <c r="AT228" s="217" t="s">
        <v>143</v>
      </c>
      <c r="AU228" s="217" t="s">
        <v>149</v>
      </c>
      <c r="AY228" s="19" t="s">
        <v>140</v>
      </c>
      <c r="BE228" s="218">
        <f>IF(N228="základní",J228,0)</f>
        <v>0</v>
      </c>
      <c r="BF228" s="218">
        <f>IF(N228="snížená",J228,0)</f>
        <v>0</v>
      </c>
      <c r="BG228" s="218">
        <f>IF(N228="zákl. přenesená",J228,0)</f>
        <v>0</v>
      </c>
      <c r="BH228" s="218">
        <f>IF(N228="sníž. přenesená",J228,0)</f>
        <v>0</v>
      </c>
      <c r="BI228" s="218">
        <f>IF(N228="nulová",J228,0)</f>
        <v>0</v>
      </c>
      <c r="BJ228" s="19" t="s">
        <v>149</v>
      </c>
      <c r="BK228" s="218">
        <f>ROUND(I228*H228,2)</f>
        <v>0</v>
      </c>
      <c r="BL228" s="19" t="s">
        <v>284</v>
      </c>
      <c r="BM228" s="217" t="s">
        <v>1636</v>
      </c>
    </row>
    <row r="229" s="2" customFormat="1">
      <c r="A229" s="40"/>
      <c r="B229" s="41"/>
      <c r="C229" s="42"/>
      <c r="D229" s="219" t="s">
        <v>151</v>
      </c>
      <c r="E229" s="42"/>
      <c r="F229" s="220" t="s">
        <v>1553</v>
      </c>
      <c r="G229" s="42"/>
      <c r="H229" s="42"/>
      <c r="I229" s="221"/>
      <c r="J229" s="42"/>
      <c r="K229" s="42"/>
      <c r="L229" s="46"/>
      <c r="M229" s="222"/>
      <c r="N229" s="223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151</v>
      </c>
      <c r="AU229" s="19" t="s">
        <v>149</v>
      </c>
    </row>
    <row r="230" s="2" customFormat="1">
      <c r="A230" s="40"/>
      <c r="B230" s="41"/>
      <c r="C230" s="42"/>
      <c r="D230" s="224" t="s">
        <v>153</v>
      </c>
      <c r="E230" s="42"/>
      <c r="F230" s="225" t="s">
        <v>1554</v>
      </c>
      <c r="G230" s="42"/>
      <c r="H230" s="42"/>
      <c r="I230" s="221"/>
      <c r="J230" s="42"/>
      <c r="K230" s="42"/>
      <c r="L230" s="46"/>
      <c r="M230" s="222"/>
      <c r="N230" s="223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153</v>
      </c>
      <c r="AU230" s="19" t="s">
        <v>149</v>
      </c>
    </row>
    <row r="231" s="2" customFormat="1" ht="24.15" customHeight="1">
      <c r="A231" s="40"/>
      <c r="B231" s="41"/>
      <c r="C231" s="248" t="s">
        <v>494</v>
      </c>
      <c r="D231" s="248" t="s">
        <v>215</v>
      </c>
      <c r="E231" s="249" t="s">
        <v>1555</v>
      </c>
      <c r="F231" s="250" t="s">
        <v>1556</v>
      </c>
      <c r="G231" s="251" t="s">
        <v>19</v>
      </c>
      <c r="H231" s="252">
        <v>1</v>
      </c>
      <c r="I231" s="253"/>
      <c r="J231" s="254">
        <f>ROUND(I231*H231,2)</f>
        <v>0</v>
      </c>
      <c r="K231" s="250" t="s">
        <v>19</v>
      </c>
      <c r="L231" s="255"/>
      <c r="M231" s="256" t="s">
        <v>19</v>
      </c>
      <c r="N231" s="257" t="s">
        <v>42</v>
      </c>
      <c r="O231" s="86"/>
      <c r="P231" s="215">
        <f>O231*H231</f>
        <v>0</v>
      </c>
      <c r="Q231" s="215">
        <v>0</v>
      </c>
      <c r="R231" s="215">
        <f>Q231*H231</f>
        <v>0</v>
      </c>
      <c r="S231" s="215">
        <v>0</v>
      </c>
      <c r="T231" s="216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17" t="s">
        <v>354</v>
      </c>
      <c r="AT231" s="217" t="s">
        <v>215</v>
      </c>
      <c r="AU231" s="217" t="s">
        <v>149</v>
      </c>
      <c r="AY231" s="19" t="s">
        <v>140</v>
      </c>
      <c r="BE231" s="218">
        <f>IF(N231="základní",J231,0)</f>
        <v>0</v>
      </c>
      <c r="BF231" s="218">
        <f>IF(N231="snížená",J231,0)</f>
        <v>0</v>
      </c>
      <c r="BG231" s="218">
        <f>IF(N231="zákl. přenesená",J231,0)</f>
        <v>0</v>
      </c>
      <c r="BH231" s="218">
        <f>IF(N231="sníž. přenesená",J231,0)</f>
        <v>0</v>
      </c>
      <c r="BI231" s="218">
        <f>IF(N231="nulová",J231,0)</f>
        <v>0</v>
      </c>
      <c r="BJ231" s="19" t="s">
        <v>149</v>
      </c>
      <c r="BK231" s="218">
        <f>ROUND(I231*H231,2)</f>
        <v>0</v>
      </c>
      <c r="BL231" s="19" t="s">
        <v>284</v>
      </c>
      <c r="BM231" s="217" t="s">
        <v>1637</v>
      </c>
    </row>
    <row r="232" s="2" customFormat="1">
      <c r="A232" s="40"/>
      <c r="B232" s="41"/>
      <c r="C232" s="42"/>
      <c r="D232" s="219" t="s">
        <v>151</v>
      </c>
      <c r="E232" s="42"/>
      <c r="F232" s="220" t="s">
        <v>1558</v>
      </c>
      <c r="G232" s="42"/>
      <c r="H232" s="42"/>
      <c r="I232" s="221"/>
      <c r="J232" s="42"/>
      <c r="K232" s="42"/>
      <c r="L232" s="46"/>
      <c r="M232" s="222"/>
      <c r="N232" s="223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151</v>
      </c>
      <c r="AU232" s="19" t="s">
        <v>149</v>
      </c>
    </row>
    <row r="233" s="2" customFormat="1" ht="16.5" customHeight="1">
      <c r="A233" s="40"/>
      <c r="B233" s="41"/>
      <c r="C233" s="206" t="s">
        <v>504</v>
      </c>
      <c r="D233" s="206" t="s">
        <v>143</v>
      </c>
      <c r="E233" s="207" t="s">
        <v>1559</v>
      </c>
      <c r="F233" s="208" t="s">
        <v>1560</v>
      </c>
      <c r="G233" s="209" t="s">
        <v>362</v>
      </c>
      <c r="H233" s="210">
        <v>1</v>
      </c>
      <c r="I233" s="211"/>
      <c r="J233" s="212">
        <f>ROUND(I233*H233,2)</f>
        <v>0</v>
      </c>
      <c r="K233" s="208" t="s">
        <v>147</v>
      </c>
      <c r="L233" s="46"/>
      <c r="M233" s="213" t="s">
        <v>19</v>
      </c>
      <c r="N233" s="214" t="s">
        <v>42</v>
      </c>
      <c r="O233" s="86"/>
      <c r="P233" s="215">
        <f>O233*H233</f>
        <v>0</v>
      </c>
      <c r="Q233" s="215">
        <v>0</v>
      </c>
      <c r="R233" s="215">
        <f>Q233*H233</f>
        <v>0</v>
      </c>
      <c r="S233" s="215">
        <v>0</v>
      </c>
      <c r="T233" s="216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17" t="s">
        <v>284</v>
      </c>
      <c r="AT233" s="217" t="s">
        <v>143</v>
      </c>
      <c r="AU233" s="217" t="s">
        <v>149</v>
      </c>
      <c r="AY233" s="19" t="s">
        <v>140</v>
      </c>
      <c r="BE233" s="218">
        <f>IF(N233="základní",J233,0)</f>
        <v>0</v>
      </c>
      <c r="BF233" s="218">
        <f>IF(N233="snížená",J233,0)</f>
        <v>0</v>
      </c>
      <c r="BG233" s="218">
        <f>IF(N233="zákl. přenesená",J233,0)</f>
        <v>0</v>
      </c>
      <c r="BH233" s="218">
        <f>IF(N233="sníž. přenesená",J233,0)</f>
        <v>0</v>
      </c>
      <c r="BI233" s="218">
        <f>IF(N233="nulová",J233,0)</f>
        <v>0</v>
      </c>
      <c r="BJ233" s="19" t="s">
        <v>149</v>
      </c>
      <c r="BK233" s="218">
        <f>ROUND(I233*H233,2)</f>
        <v>0</v>
      </c>
      <c r="BL233" s="19" t="s">
        <v>284</v>
      </c>
      <c r="BM233" s="217" t="s">
        <v>1638</v>
      </c>
    </row>
    <row r="234" s="2" customFormat="1">
      <c r="A234" s="40"/>
      <c r="B234" s="41"/>
      <c r="C234" s="42"/>
      <c r="D234" s="219" t="s">
        <v>151</v>
      </c>
      <c r="E234" s="42"/>
      <c r="F234" s="220" t="s">
        <v>1562</v>
      </c>
      <c r="G234" s="42"/>
      <c r="H234" s="42"/>
      <c r="I234" s="221"/>
      <c r="J234" s="42"/>
      <c r="K234" s="42"/>
      <c r="L234" s="46"/>
      <c r="M234" s="222"/>
      <c r="N234" s="223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151</v>
      </c>
      <c r="AU234" s="19" t="s">
        <v>149</v>
      </c>
    </row>
    <row r="235" s="2" customFormat="1">
      <c r="A235" s="40"/>
      <c r="B235" s="41"/>
      <c r="C235" s="42"/>
      <c r="D235" s="224" t="s">
        <v>153</v>
      </c>
      <c r="E235" s="42"/>
      <c r="F235" s="225" t="s">
        <v>1563</v>
      </c>
      <c r="G235" s="42"/>
      <c r="H235" s="42"/>
      <c r="I235" s="221"/>
      <c r="J235" s="42"/>
      <c r="K235" s="42"/>
      <c r="L235" s="46"/>
      <c r="M235" s="222"/>
      <c r="N235" s="223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153</v>
      </c>
      <c r="AU235" s="19" t="s">
        <v>149</v>
      </c>
    </row>
    <row r="236" s="2" customFormat="1" ht="24.15" customHeight="1">
      <c r="A236" s="40"/>
      <c r="B236" s="41"/>
      <c r="C236" s="206" t="s">
        <v>511</v>
      </c>
      <c r="D236" s="206" t="s">
        <v>143</v>
      </c>
      <c r="E236" s="207" t="s">
        <v>1564</v>
      </c>
      <c r="F236" s="208" t="s">
        <v>1565</v>
      </c>
      <c r="G236" s="209" t="s">
        <v>362</v>
      </c>
      <c r="H236" s="210">
        <v>2</v>
      </c>
      <c r="I236" s="211"/>
      <c r="J236" s="212">
        <f>ROUND(I236*H236,2)</f>
        <v>0</v>
      </c>
      <c r="K236" s="208" t="s">
        <v>147</v>
      </c>
      <c r="L236" s="46"/>
      <c r="M236" s="213" t="s">
        <v>19</v>
      </c>
      <c r="N236" s="214" t="s">
        <v>42</v>
      </c>
      <c r="O236" s="86"/>
      <c r="P236" s="215">
        <f>O236*H236</f>
        <v>0</v>
      </c>
      <c r="Q236" s="215">
        <v>0</v>
      </c>
      <c r="R236" s="215">
        <f>Q236*H236</f>
        <v>0</v>
      </c>
      <c r="S236" s="215">
        <v>0</v>
      </c>
      <c r="T236" s="216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17" t="s">
        <v>284</v>
      </c>
      <c r="AT236" s="217" t="s">
        <v>143</v>
      </c>
      <c r="AU236" s="217" t="s">
        <v>149</v>
      </c>
      <c r="AY236" s="19" t="s">
        <v>140</v>
      </c>
      <c r="BE236" s="218">
        <f>IF(N236="základní",J236,0)</f>
        <v>0</v>
      </c>
      <c r="BF236" s="218">
        <f>IF(N236="snížená",J236,0)</f>
        <v>0</v>
      </c>
      <c r="BG236" s="218">
        <f>IF(N236="zákl. přenesená",J236,0)</f>
        <v>0</v>
      </c>
      <c r="BH236" s="218">
        <f>IF(N236="sníž. přenesená",J236,0)</f>
        <v>0</v>
      </c>
      <c r="BI236" s="218">
        <f>IF(N236="nulová",J236,0)</f>
        <v>0</v>
      </c>
      <c r="BJ236" s="19" t="s">
        <v>149</v>
      </c>
      <c r="BK236" s="218">
        <f>ROUND(I236*H236,2)</f>
        <v>0</v>
      </c>
      <c r="BL236" s="19" t="s">
        <v>284</v>
      </c>
      <c r="BM236" s="217" t="s">
        <v>1639</v>
      </c>
    </row>
    <row r="237" s="2" customFormat="1">
      <c r="A237" s="40"/>
      <c r="B237" s="41"/>
      <c r="C237" s="42"/>
      <c r="D237" s="219" t="s">
        <v>151</v>
      </c>
      <c r="E237" s="42"/>
      <c r="F237" s="220" t="s">
        <v>1567</v>
      </c>
      <c r="G237" s="42"/>
      <c r="H237" s="42"/>
      <c r="I237" s="221"/>
      <c r="J237" s="42"/>
      <c r="K237" s="42"/>
      <c r="L237" s="46"/>
      <c r="M237" s="222"/>
      <c r="N237" s="223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151</v>
      </c>
      <c r="AU237" s="19" t="s">
        <v>149</v>
      </c>
    </row>
    <row r="238" s="2" customFormat="1">
      <c r="A238" s="40"/>
      <c r="B238" s="41"/>
      <c r="C238" s="42"/>
      <c r="D238" s="224" t="s">
        <v>153</v>
      </c>
      <c r="E238" s="42"/>
      <c r="F238" s="225" t="s">
        <v>1568</v>
      </c>
      <c r="G238" s="42"/>
      <c r="H238" s="42"/>
      <c r="I238" s="221"/>
      <c r="J238" s="42"/>
      <c r="K238" s="42"/>
      <c r="L238" s="46"/>
      <c r="M238" s="222"/>
      <c r="N238" s="223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153</v>
      </c>
      <c r="AU238" s="19" t="s">
        <v>149</v>
      </c>
    </row>
    <row r="239" s="2" customFormat="1" ht="16.5" customHeight="1">
      <c r="A239" s="40"/>
      <c r="B239" s="41"/>
      <c r="C239" s="248" t="s">
        <v>517</v>
      </c>
      <c r="D239" s="248" t="s">
        <v>215</v>
      </c>
      <c r="E239" s="249" t="s">
        <v>1569</v>
      </c>
      <c r="F239" s="250" t="s">
        <v>1570</v>
      </c>
      <c r="G239" s="251" t="s">
        <v>362</v>
      </c>
      <c r="H239" s="252">
        <v>2</v>
      </c>
      <c r="I239" s="253"/>
      <c r="J239" s="254">
        <f>ROUND(I239*H239,2)</f>
        <v>0</v>
      </c>
      <c r="K239" s="250" t="s">
        <v>147</v>
      </c>
      <c r="L239" s="255"/>
      <c r="M239" s="256" t="s">
        <v>19</v>
      </c>
      <c r="N239" s="257" t="s">
        <v>42</v>
      </c>
      <c r="O239" s="86"/>
      <c r="P239" s="215">
        <f>O239*H239</f>
        <v>0</v>
      </c>
      <c r="Q239" s="215">
        <v>0.0015</v>
      </c>
      <c r="R239" s="215">
        <f>Q239*H239</f>
        <v>0.0030000000000000001</v>
      </c>
      <c r="S239" s="215">
        <v>0</v>
      </c>
      <c r="T239" s="216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17" t="s">
        <v>354</v>
      </c>
      <c r="AT239" s="217" t="s">
        <v>215</v>
      </c>
      <c r="AU239" s="217" t="s">
        <v>149</v>
      </c>
      <c r="AY239" s="19" t="s">
        <v>140</v>
      </c>
      <c r="BE239" s="218">
        <f>IF(N239="základní",J239,0)</f>
        <v>0</v>
      </c>
      <c r="BF239" s="218">
        <f>IF(N239="snížená",J239,0)</f>
        <v>0</v>
      </c>
      <c r="BG239" s="218">
        <f>IF(N239="zákl. přenesená",J239,0)</f>
        <v>0</v>
      </c>
      <c r="BH239" s="218">
        <f>IF(N239="sníž. přenesená",J239,0)</f>
        <v>0</v>
      </c>
      <c r="BI239" s="218">
        <f>IF(N239="nulová",J239,0)</f>
        <v>0</v>
      </c>
      <c r="BJ239" s="19" t="s">
        <v>149</v>
      </c>
      <c r="BK239" s="218">
        <f>ROUND(I239*H239,2)</f>
        <v>0</v>
      </c>
      <c r="BL239" s="19" t="s">
        <v>284</v>
      </c>
      <c r="BM239" s="217" t="s">
        <v>1640</v>
      </c>
    </row>
    <row r="240" s="2" customFormat="1">
      <c r="A240" s="40"/>
      <c r="B240" s="41"/>
      <c r="C240" s="42"/>
      <c r="D240" s="219" t="s">
        <v>151</v>
      </c>
      <c r="E240" s="42"/>
      <c r="F240" s="220" t="s">
        <v>1570</v>
      </c>
      <c r="G240" s="42"/>
      <c r="H240" s="42"/>
      <c r="I240" s="221"/>
      <c r="J240" s="42"/>
      <c r="K240" s="42"/>
      <c r="L240" s="46"/>
      <c r="M240" s="222"/>
      <c r="N240" s="223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151</v>
      </c>
      <c r="AU240" s="19" t="s">
        <v>149</v>
      </c>
    </row>
    <row r="241" s="2" customFormat="1" ht="24.15" customHeight="1">
      <c r="A241" s="40"/>
      <c r="B241" s="41"/>
      <c r="C241" s="206" t="s">
        <v>523</v>
      </c>
      <c r="D241" s="206" t="s">
        <v>143</v>
      </c>
      <c r="E241" s="207" t="s">
        <v>1572</v>
      </c>
      <c r="F241" s="208" t="s">
        <v>1573</v>
      </c>
      <c r="G241" s="209" t="s">
        <v>362</v>
      </c>
      <c r="H241" s="210">
        <v>4</v>
      </c>
      <c r="I241" s="211"/>
      <c r="J241" s="212">
        <f>ROUND(I241*H241,2)</f>
        <v>0</v>
      </c>
      <c r="K241" s="208" t="s">
        <v>147</v>
      </c>
      <c r="L241" s="46"/>
      <c r="M241" s="213" t="s">
        <v>19</v>
      </c>
      <c r="N241" s="214" t="s">
        <v>42</v>
      </c>
      <c r="O241" s="86"/>
      <c r="P241" s="215">
        <f>O241*H241</f>
        <v>0</v>
      </c>
      <c r="Q241" s="215">
        <v>0</v>
      </c>
      <c r="R241" s="215">
        <f>Q241*H241</f>
        <v>0</v>
      </c>
      <c r="S241" s="215">
        <v>0</v>
      </c>
      <c r="T241" s="216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17" t="s">
        <v>284</v>
      </c>
      <c r="AT241" s="217" t="s">
        <v>143</v>
      </c>
      <c r="AU241" s="217" t="s">
        <v>149</v>
      </c>
      <c r="AY241" s="19" t="s">
        <v>140</v>
      </c>
      <c r="BE241" s="218">
        <f>IF(N241="základní",J241,0)</f>
        <v>0</v>
      </c>
      <c r="BF241" s="218">
        <f>IF(N241="snížená",J241,0)</f>
        <v>0</v>
      </c>
      <c r="BG241" s="218">
        <f>IF(N241="zákl. přenesená",J241,0)</f>
        <v>0</v>
      </c>
      <c r="BH241" s="218">
        <f>IF(N241="sníž. přenesená",J241,0)</f>
        <v>0</v>
      </c>
      <c r="BI241" s="218">
        <f>IF(N241="nulová",J241,0)</f>
        <v>0</v>
      </c>
      <c r="BJ241" s="19" t="s">
        <v>149</v>
      </c>
      <c r="BK241" s="218">
        <f>ROUND(I241*H241,2)</f>
        <v>0</v>
      </c>
      <c r="BL241" s="19" t="s">
        <v>284</v>
      </c>
      <c r="BM241" s="217" t="s">
        <v>1641</v>
      </c>
    </row>
    <row r="242" s="2" customFormat="1">
      <c r="A242" s="40"/>
      <c r="B242" s="41"/>
      <c r="C242" s="42"/>
      <c r="D242" s="219" t="s">
        <v>151</v>
      </c>
      <c r="E242" s="42"/>
      <c r="F242" s="220" t="s">
        <v>1575</v>
      </c>
      <c r="G242" s="42"/>
      <c r="H242" s="42"/>
      <c r="I242" s="221"/>
      <c r="J242" s="42"/>
      <c r="K242" s="42"/>
      <c r="L242" s="46"/>
      <c r="M242" s="222"/>
      <c r="N242" s="223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151</v>
      </c>
      <c r="AU242" s="19" t="s">
        <v>149</v>
      </c>
    </row>
    <row r="243" s="2" customFormat="1">
      <c r="A243" s="40"/>
      <c r="B243" s="41"/>
      <c r="C243" s="42"/>
      <c r="D243" s="224" t="s">
        <v>153</v>
      </c>
      <c r="E243" s="42"/>
      <c r="F243" s="225" t="s">
        <v>1576</v>
      </c>
      <c r="G243" s="42"/>
      <c r="H243" s="42"/>
      <c r="I243" s="221"/>
      <c r="J243" s="42"/>
      <c r="K243" s="42"/>
      <c r="L243" s="46"/>
      <c r="M243" s="222"/>
      <c r="N243" s="223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153</v>
      </c>
      <c r="AU243" s="19" t="s">
        <v>149</v>
      </c>
    </row>
    <row r="244" s="2" customFormat="1" ht="16.5" customHeight="1">
      <c r="A244" s="40"/>
      <c r="B244" s="41"/>
      <c r="C244" s="248" t="s">
        <v>530</v>
      </c>
      <c r="D244" s="248" t="s">
        <v>215</v>
      </c>
      <c r="E244" s="249" t="s">
        <v>1577</v>
      </c>
      <c r="F244" s="250" t="s">
        <v>1578</v>
      </c>
      <c r="G244" s="251" t="s">
        <v>362</v>
      </c>
      <c r="H244" s="252">
        <v>4</v>
      </c>
      <c r="I244" s="253"/>
      <c r="J244" s="254">
        <f>ROUND(I244*H244,2)</f>
        <v>0</v>
      </c>
      <c r="K244" s="250" t="s">
        <v>147</v>
      </c>
      <c r="L244" s="255"/>
      <c r="M244" s="256" t="s">
        <v>19</v>
      </c>
      <c r="N244" s="257" t="s">
        <v>42</v>
      </c>
      <c r="O244" s="86"/>
      <c r="P244" s="215">
        <f>O244*H244</f>
        <v>0</v>
      </c>
      <c r="Q244" s="215">
        <v>0.0012999999999999999</v>
      </c>
      <c r="R244" s="215">
        <f>Q244*H244</f>
        <v>0.0051999999999999998</v>
      </c>
      <c r="S244" s="215">
        <v>0</v>
      </c>
      <c r="T244" s="216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17" t="s">
        <v>354</v>
      </c>
      <c r="AT244" s="217" t="s">
        <v>215</v>
      </c>
      <c r="AU244" s="217" t="s">
        <v>149</v>
      </c>
      <c r="AY244" s="19" t="s">
        <v>140</v>
      </c>
      <c r="BE244" s="218">
        <f>IF(N244="základní",J244,0)</f>
        <v>0</v>
      </c>
      <c r="BF244" s="218">
        <f>IF(N244="snížená",J244,0)</f>
        <v>0</v>
      </c>
      <c r="BG244" s="218">
        <f>IF(N244="zákl. přenesená",J244,0)</f>
        <v>0</v>
      </c>
      <c r="BH244" s="218">
        <f>IF(N244="sníž. přenesená",J244,0)</f>
        <v>0</v>
      </c>
      <c r="BI244" s="218">
        <f>IF(N244="nulová",J244,0)</f>
        <v>0</v>
      </c>
      <c r="BJ244" s="19" t="s">
        <v>149</v>
      </c>
      <c r="BK244" s="218">
        <f>ROUND(I244*H244,2)</f>
        <v>0</v>
      </c>
      <c r="BL244" s="19" t="s">
        <v>284</v>
      </c>
      <c r="BM244" s="217" t="s">
        <v>1642</v>
      </c>
    </row>
    <row r="245" s="2" customFormat="1">
      <c r="A245" s="40"/>
      <c r="B245" s="41"/>
      <c r="C245" s="42"/>
      <c r="D245" s="219" t="s">
        <v>151</v>
      </c>
      <c r="E245" s="42"/>
      <c r="F245" s="220" t="s">
        <v>1578</v>
      </c>
      <c r="G245" s="42"/>
      <c r="H245" s="42"/>
      <c r="I245" s="221"/>
      <c r="J245" s="42"/>
      <c r="K245" s="42"/>
      <c r="L245" s="46"/>
      <c r="M245" s="222"/>
      <c r="N245" s="223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151</v>
      </c>
      <c r="AU245" s="19" t="s">
        <v>149</v>
      </c>
    </row>
    <row r="246" s="2" customFormat="1" ht="16.5" customHeight="1">
      <c r="A246" s="40"/>
      <c r="B246" s="41"/>
      <c r="C246" s="206" t="s">
        <v>537</v>
      </c>
      <c r="D246" s="206" t="s">
        <v>143</v>
      </c>
      <c r="E246" s="207" t="s">
        <v>1580</v>
      </c>
      <c r="F246" s="208" t="s">
        <v>1581</v>
      </c>
      <c r="G246" s="209" t="s">
        <v>362</v>
      </c>
      <c r="H246" s="210">
        <v>1</v>
      </c>
      <c r="I246" s="211"/>
      <c r="J246" s="212">
        <f>ROUND(I246*H246,2)</f>
        <v>0</v>
      </c>
      <c r="K246" s="208" t="s">
        <v>147</v>
      </c>
      <c r="L246" s="46"/>
      <c r="M246" s="213" t="s">
        <v>19</v>
      </c>
      <c r="N246" s="214" t="s">
        <v>42</v>
      </c>
      <c r="O246" s="86"/>
      <c r="P246" s="215">
        <f>O246*H246</f>
        <v>0</v>
      </c>
      <c r="Q246" s="215">
        <v>0</v>
      </c>
      <c r="R246" s="215">
        <f>Q246*H246</f>
        <v>0</v>
      </c>
      <c r="S246" s="215">
        <v>0</v>
      </c>
      <c r="T246" s="216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17" t="s">
        <v>284</v>
      </c>
      <c r="AT246" s="217" t="s">
        <v>143</v>
      </c>
      <c r="AU246" s="217" t="s">
        <v>149</v>
      </c>
      <c r="AY246" s="19" t="s">
        <v>140</v>
      </c>
      <c r="BE246" s="218">
        <f>IF(N246="základní",J246,0)</f>
        <v>0</v>
      </c>
      <c r="BF246" s="218">
        <f>IF(N246="snížená",J246,0)</f>
        <v>0</v>
      </c>
      <c r="BG246" s="218">
        <f>IF(N246="zákl. přenesená",J246,0)</f>
        <v>0</v>
      </c>
      <c r="BH246" s="218">
        <f>IF(N246="sníž. přenesená",J246,0)</f>
        <v>0</v>
      </c>
      <c r="BI246" s="218">
        <f>IF(N246="nulová",J246,0)</f>
        <v>0</v>
      </c>
      <c r="BJ246" s="19" t="s">
        <v>149</v>
      </c>
      <c r="BK246" s="218">
        <f>ROUND(I246*H246,2)</f>
        <v>0</v>
      </c>
      <c r="BL246" s="19" t="s">
        <v>284</v>
      </c>
      <c r="BM246" s="217" t="s">
        <v>1643</v>
      </c>
    </row>
    <row r="247" s="2" customFormat="1">
      <c r="A247" s="40"/>
      <c r="B247" s="41"/>
      <c r="C247" s="42"/>
      <c r="D247" s="219" t="s">
        <v>151</v>
      </c>
      <c r="E247" s="42"/>
      <c r="F247" s="220" t="s">
        <v>1583</v>
      </c>
      <c r="G247" s="42"/>
      <c r="H247" s="42"/>
      <c r="I247" s="221"/>
      <c r="J247" s="42"/>
      <c r="K247" s="42"/>
      <c r="L247" s="46"/>
      <c r="M247" s="222"/>
      <c r="N247" s="223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151</v>
      </c>
      <c r="AU247" s="19" t="s">
        <v>149</v>
      </c>
    </row>
    <row r="248" s="2" customFormat="1">
      <c r="A248" s="40"/>
      <c r="B248" s="41"/>
      <c r="C248" s="42"/>
      <c r="D248" s="224" t="s">
        <v>153</v>
      </c>
      <c r="E248" s="42"/>
      <c r="F248" s="225" t="s">
        <v>1584</v>
      </c>
      <c r="G248" s="42"/>
      <c r="H248" s="42"/>
      <c r="I248" s="221"/>
      <c r="J248" s="42"/>
      <c r="K248" s="42"/>
      <c r="L248" s="46"/>
      <c r="M248" s="222"/>
      <c r="N248" s="223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153</v>
      </c>
      <c r="AU248" s="19" t="s">
        <v>149</v>
      </c>
    </row>
    <row r="249" s="2" customFormat="1" ht="16.5" customHeight="1">
      <c r="A249" s="40"/>
      <c r="B249" s="41"/>
      <c r="C249" s="206" t="s">
        <v>543</v>
      </c>
      <c r="D249" s="206" t="s">
        <v>143</v>
      </c>
      <c r="E249" s="207" t="s">
        <v>1585</v>
      </c>
      <c r="F249" s="208" t="s">
        <v>1586</v>
      </c>
      <c r="G249" s="209" t="s">
        <v>308</v>
      </c>
      <c r="H249" s="210">
        <v>0.22800000000000001</v>
      </c>
      <c r="I249" s="211"/>
      <c r="J249" s="212">
        <f>ROUND(I249*H249,2)</f>
        <v>0</v>
      </c>
      <c r="K249" s="208" t="s">
        <v>147</v>
      </c>
      <c r="L249" s="46"/>
      <c r="M249" s="213" t="s">
        <v>19</v>
      </c>
      <c r="N249" s="214" t="s">
        <v>42</v>
      </c>
      <c r="O249" s="86"/>
      <c r="P249" s="215">
        <f>O249*H249</f>
        <v>0</v>
      </c>
      <c r="Q249" s="215">
        <v>0</v>
      </c>
      <c r="R249" s="215">
        <f>Q249*H249</f>
        <v>0</v>
      </c>
      <c r="S249" s="215">
        <v>0</v>
      </c>
      <c r="T249" s="216">
        <f>S249*H249</f>
        <v>0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17" t="s">
        <v>284</v>
      </c>
      <c r="AT249" s="217" t="s">
        <v>143</v>
      </c>
      <c r="AU249" s="217" t="s">
        <v>149</v>
      </c>
      <c r="AY249" s="19" t="s">
        <v>140</v>
      </c>
      <c r="BE249" s="218">
        <f>IF(N249="základní",J249,0)</f>
        <v>0</v>
      </c>
      <c r="BF249" s="218">
        <f>IF(N249="snížená",J249,0)</f>
        <v>0</v>
      </c>
      <c r="BG249" s="218">
        <f>IF(N249="zákl. přenesená",J249,0)</f>
        <v>0</v>
      </c>
      <c r="BH249" s="218">
        <f>IF(N249="sníž. přenesená",J249,0)</f>
        <v>0</v>
      </c>
      <c r="BI249" s="218">
        <f>IF(N249="nulová",J249,0)</f>
        <v>0</v>
      </c>
      <c r="BJ249" s="19" t="s">
        <v>149</v>
      </c>
      <c r="BK249" s="218">
        <f>ROUND(I249*H249,2)</f>
        <v>0</v>
      </c>
      <c r="BL249" s="19" t="s">
        <v>284</v>
      </c>
      <c r="BM249" s="217" t="s">
        <v>1644</v>
      </c>
    </row>
    <row r="250" s="2" customFormat="1">
      <c r="A250" s="40"/>
      <c r="B250" s="41"/>
      <c r="C250" s="42"/>
      <c r="D250" s="219" t="s">
        <v>151</v>
      </c>
      <c r="E250" s="42"/>
      <c r="F250" s="220" t="s">
        <v>1588</v>
      </c>
      <c r="G250" s="42"/>
      <c r="H250" s="42"/>
      <c r="I250" s="221"/>
      <c r="J250" s="42"/>
      <c r="K250" s="42"/>
      <c r="L250" s="46"/>
      <c r="M250" s="222"/>
      <c r="N250" s="223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151</v>
      </c>
      <c r="AU250" s="19" t="s">
        <v>149</v>
      </c>
    </row>
    <row r="251" s="2" customFormat="1">
      <c r="A251" s="40"/>
      <c r="B251" s="41"/>
      <c r="C251" s="42"/>
      <c r="D251" s="224" t="s">
        <v>153</v>
      </c>
      <c r="E251" s="42"/>
      <c r="F251" s="225" t="s">
        <v>1589</v>
      </c>
      <c r="G251" s="42"/>
      <c r="H251" s="42"/>
      <c r="I251" s="221"/>
      <c r="J251" s="42"/>
      <c r="K251" s="42"/>
      <c r="L251" s="46"/>
      <c r="M251" s="271"/>
      <c r="N251" s="272"/>
      <c r="O251" s="273"/>
      <c r="P251" s="273"/>
      <c r="Q251" s="273"/>
      <c r="R251" s="273"/>
      <c r="S251" s="273"/>
      <c r="T251" s="274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153</v>
      </c>
      <c r="AU251" s="19" t="s">
        <v>149</v>
      </c>
    </row>
    <row r="252" s="2" customFormat="1" ht="6.96" customHeight="1">
      <c r="A252" s="40"/>
      <c r="B252" s="61"/>
      <c r="C252" s="62"/>
      <c r="D252" s="62"/>
      <c r="E252" s="62"/>
      <c r="F252" s="62"/>
      <c r="G252" s="62"/>
      <c r="H252" s="62"/>
      <c r="I252" s="62"/>
      <c r="J252" s="62"/>
      <c r="K252" s="62"/>
      <c r="L252" s="46"/>
      <c r="M252" s="40"/>
      <c r="O252" s="40"/>
      <c r="P252" s="40"/>
      <c r="Q252" s="40"/>
      <c r="R252" s="40"/>
      <c r="S252" s="40"/>
      <c r="T252" s="40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</row>
  </sheetData>
  <sheetProtection sheet="1" autoFilter="0" formatColumns="0" formatRows="0" objects="1" scenarios="1" spinCount="100000" saltValue="cPNZZsgpYDMLhcdMTnhmKh60WvYRMUr1zbkKWV8wXgVNJRmJGEO3RRtnt6n9RNYgXz9zFmQo8v297UBXXgJ+gg==" hashValue="oTcwoSAB4BWGHk6x/pBXnN09PLJnDoVYLbSe9T6LP4WlQ6gOLNNgCaVpGD1Pkn0BqEqzML7jhjrRJvrhvy5zmA==" algorithmName="SHA-512" password="CC35"/>
  <autoFilter ref="C85:K251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1" r:id="rId1" display="https://podminky.urs.cz/item/CS_URS_2025_01/612135101"/>
    <hyperlink ref="F95" r:id="rId2" display="https://podminky.urs.cz/item/CS_URS_2025_01/612315101"/>
    <hyperlink ref="F100" r:id="rId3" display="https://podminky.urs.cz/item/CS_URS_2025_01/973031151"/>
    <hyperlink ref="F104" r:id="rId4" display="https://podminky.urs.cz/item/CS_URS_2025_01/974031121"/>
    <hyperlink ref="F108" r:id="rId5" display="https://podminky.urs.cz/item/CS_URS_2025_01/977151111"/>
    <hyperlink ref="F113" r:id="rId6" display="https://podminky.urs.cz/item/CS_URS_2025_01/997013212"/>
    <hyperlink ref="F116" r:id="rId7" display="https://podminky.urs.cz/item/CS_URS_2025_01/997013501"/>
    <hyperlink ref="F119" r:id="rId8" display="https://podminky.urs.cz/item/CS_URS_2025_01/997013509"/>
    <hyperlink ref="F123" r:id="rId9" display="https://podminky.urs.cz/item/CS_URS_2025_01/997013603"/>
    <hyperlink ref="F127" r:id="rId10" display="https://podminky.urs.cz/item/CS_URS_2025_01/998018002"/>
    <hyperlink ref="F132" r:id="rId11" display="https://podminky.urs.cz/item/CS_URS_2025_01/741112001"/>
    <hyperlink ref="F137" r:id="rId12" display="https://podminky.urs.cz/item/CS_URS_2025_01/741122015"/>
    <hyperlink ref="F144" r:id="rId13" display="https://podminky.urs.cz/item/CS_URS_2025_01/741122016"/>
    <hyperlink ref="F151" r:id="rId14" display="https://podminky.urs.cz/item/CS_URS_2025_01/741122024"/>
    <hyperlink ref="F157" r:id="rId15" display="https://podminky.urs.cz/item/CS_URS_2025_01/741122031"/>
    <hyperlink ref="F163" r:id="rId16" display="https://podminky.urs.cz/item/CS_URS_2025_01/741130001"/>
    <hyperlink ref="F167" r:id="rId17" display="https://podminky.urs.cz/item/CS_URS_2025_01/741130005"/>
    <hyperlink ref="F170" r:id="rId18" display="https://podminky.urs.cz/item/CS_URS_2025_01/741130115"/>
    <hyperlink ref="F174" r:id="rId19" display="https://podminky.urs.cz/item/CS_URS_2025_01/741130134"/>
    <hyperlink ref="F177" r:id="rId20" display="https://podminky.urs.cz/item/CS_URS_2025_01/741210002"/>
    <hyperlink ref="F185" r:id="rId21" display="https://podminky.urs.cz/item/CS_URS_2025_01/741310001"/>
    <hyperlink ref="F190" r:id="rId22" display="https://podminky.urs.cz/item/CS_URS_2025_01/741310003"/>
    <hyperlink ref="F195" r:id="rId23" display="https://podminky.urs.cz/item/CS_URS_2025_01/741310252"/>
    <hyperlink ref="F198" r:id="rId24" display="https://podminky.urs.cz/item/CS_URS_2025_01/741310401"/>
    <hyperlink ref="F201" r:id="rId25" display="https://podminky.urs.cz/item/CS_URS_2025_01/741313012"/>
    <hyperlink ref="F206" r:id="rId26" display="https://podminky.urs.cz/item/CS_URS_2025_01/741313083"/>
    <hyperlink ref="F211" r:id="rId27" display="https://podminky.urs.cz/item/CS_URS_2025_01/741320104"/>
    <hyperlink ref="F218" r:id="rId28" display="https://podminky.urs.cz/item/CS_URS_2025_01/741320164"/>
    <hyperlink ref="F225" r:id="rId29" display="https://podminky.urs.cz/item/CS_URS_2025_01/741321002"/>
    <hyperlink ref="F230" r:id="rId30" display="https://podminky.urs.cz/item/CS_URS_2025_01/741322011"/>
    <hyperlink ref="F235" r:id="rId31" display="https://podminky.urs.cz/item/CS_URS_2025_01/741330202"/>
    <hyperlink ref="F238" r:id="rId32" display="https://podminky.urs.cz/item/CS_URS_2025_01/741372022"/>
    <hyperlink ref="F243" r:id="rId33" display="https://podminky.urs.cz/item/CS_URS_2025_01/741372062"/>
    <hyperlink ref="F248" r:id="rId34" display="https://podminky.urs.cz/item/CS_URS_2025_01/741810002"/>
    <hyperlink ref="F251" r:id="rId35" display="https://podminky.urs.cz/item/CS_URS_2025_01/99874110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6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78</v>
      </c>
    </row>
    <row r="4" s="1" customFormat="1" ht="24.96" customHeight="1">
      <c r="B4" s="22"/>
      <c r="D4" s="132" t="s">
        <v>98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Oprava bytů výpravní budovy žst. SÁZAVA U ŽĎÁRU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99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1645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101</v>
      </c>
      <c r="G12" s="40"/>
      <c r="H12" s="40"/>
      <c r="I12" s="134" t="s">
        <v>23</v>
      </c>
      <c r="J12" s="139" t="str">
        <f>'Rekapitulace stavby'!AN8</f>
        <v>12. 12. 2024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 xml:space="preserve"> </v>
      </c>
      <c r="F15" s="40"/>
      <c r="G15" s="40"/>
      <c r="H15" s="40"/>
      <c r="I15" s="134" t="s">
        <v>28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28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33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28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34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36</v>
      </c>
      <c r="E30" s="40"/>
      <c r="F30" s="40"/>
      <c r="G30" s="40"/>
      <c r="H30" s="40"/>
      <c r="I30" s="40"/>
      <c r="J30" s="146">
        <f>ROUND(J88,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38</v>
      </c>
      <c r="G32" s="40"/>
      <c r="H32" s="40"/>
      <c r="I32" s="147" t="s">
        <v>37</v>
      </c>
      <c r="J32" s="147" t="s">
        <v>39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40</v>
      </c>
      <c r="E33" s="134" t="s">
        <v>41</v>
      </c>
      <c r="F33" s="149">
        <f>ROUND((SUM(BE88:BE261)),  2)</f>
        <v>0</v>
      </c>
      <c r="G33" s="40"/>
      <c r="H33" s="40"/>
      <c r="I33" s="150">
        <v>0.20999999999999999</v>
      </c>
      <c r="J33" s="149">
        <f>ROUND(((SUM(BE88:BE261))*I33),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42</v>
      </c>
      <c r="F34" s="149">
        <f>ROUND((SUM(BF88:BF261)),  2)</f>
        <v>0</v>
      </c>
      <c r="G34" s="40"/>
      <c r="H34" s="40"/>
      <c r="I34" s="150">
        <v>0.12</v>
      </c>
      <c r="J34" s="149">
        <f>ROUND(((SUM(BF88:BF261))*I34),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43</v>
      </c>
      <c r="F35" s="149">
        <f>ROUND((SUM(BG88:BG261)),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44</v>
      </c>
      <c r="F36" s="149">
        <f>ROUND((SUM(BH88:BH261)),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45</v>
      </c>
      <c r="F37" s="149">
        <f>ROUND((SUM(BI88:BI261)),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46</v>
      </c>
      <c r="E39" s="153"/>
      <c r="F39" s="153"/>
      <c r="G39" s="154" t="s">
        <v>47</v>
      </c>
      <c r="H39" s="155" t="s">
        <v>48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102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Oprava bytů výpravní budovy žst. SÁZAVA U ŽĎÁRU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99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05 - přívod elektro RB1 a RB 2 + rozváděč RHB + Domácí telefon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Sázava u Žďáru, k. ú. Velká Losenice</v>
      </c>
      <c r="G52" s="42"/>
      <c r="H52" s="42"/>
      <c r="I52" s="34" t="s">
        <v>23</v>
      </c>
      <c r="J52" s="74" t="str">
        <f>IF(J12="","",J12)</f>
        <v>12. 12. 2024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31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33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103</v>
      </c>
      <c r="D57" s="164"/>
      <c r="E57" s="164"/>
      <c r="F57" s="164"/>
      <c r="G57" s="164"/>
      <c r="H57" s="164"/>
      <c r="I57" s="164"/>
      <c r="J57" s="165" t="s">
        <v>104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68</v>
      </c>
      <c r="D59" s="42"/>
      <c r="E59" s="42"/>
      <c r="F59" s="42"/>
      <c r="G59" s="42"/>
      <c r="H59" s="42"/>
      <c r="I59" s="42"/>
      <c r="J59" s="104">
        <f>J88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105</v>
      </c>
    </row>
    <row r="60" s="9" customFormat="1" ht="24.96" customHeight="1">
      <c r="A60" s="9"/>
      <c r="B60" s="167"/>
      <c r="C60" s="168"/>
      <c r="D60" s="169" t="s">
        <v>106</v>
      </c>
      <c r="E60" s="170"/>
      <c r="F60" s="170"/>
      <c r="G60" s="170"/>
      <c r="H60" s="170"/>
      <c r="I60" s="170"/>
      <c r="J60" s="171">
        <f>J89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108</v>
      </c>
      <c r="E61" s="176"/>
      <c r="F61" s="176"/>
      <c r="G61" s="176"/>
      <c r="H61" s="176"/>
      <c r="I61" s="176"/>
      <c r="J61" s="177">
        <f>J90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109</v>
      </c>
      <c r="E62" s="176"/>
      <c r="F62" s="176"/>
      <c r="G62" s="176"/>
      <c r="H62" s="176"/>
      <c r="I62" s="176"/>
      <c r="J62" s="177">
        <f>J99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110</v>
      </c>
      <c r="E63" s="176"/>
      <c r="F63" s="176"/>
      <c r="G63" s="176"/>
      <c r="H63" s="176"/>
      <c r="I63" s="176"/>
      <c r="J63" s="177">
        <f>J110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111</v>
      </c>
      <c r="E64" s="176"/>
      <c r="F64" s="176"/>
      <c r="G64" s="176"/>
      <c r="H64" s="176"/>
      <c r="I64" s="176"/>
      <c r="J64" s="177">
        <f>J124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7"/>
      <c r="C65" s="168"/>
      <c r="D65" s="169" t="s">
        <v>112</v>
      </c>
      <c r="E65" s="170"/>
      <c r="F65" s="170"/>
      <c r="G65" s="170"/>
      <c r="H65" s="170"/>
      <c r="I65" s="170"/>
      <c r="J65" s="171">
        <f>J128</f>
        <v>0</v>
      </c>
      <c r="K65" s="168"/>
      <c r="L65" s="172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3"/>
      <c r="C66" s="174"/>
      <c r="D66" s="175" t="s">
        <v>117</v>
      </c>
      <c r="E66" s="176"/>
      <c r="F66" s="176"/>
      <c r="G66" s="176"/>
      <c r="H66" s="176"/>
      <c r="I66" s="176"/>
      <c r="J66" s="177">
        <f>J129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1646</v>
      </c>
      <c r="E67" s="176"/>
      <c r="F67" s="176"/>
      <c r="G67" s="176"/>
      <c r="H67" s="176"/>
      <c r="I67" s="176"/>
      <c r="J67" s="177">
        <f>J201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7"/>
      <c r="C68" s="168"/>
      <c r="D68" s="169" t="s">
        <v>1647</v>
      </c>
      <c r="E68" s="170"/>
      <c r="F68" s="170"/>
      <c r="G68" s="170"/>
      <c r="H68" s="170"/>
      <c r="I68" s="170"/>
      <c r="J68" s="171">
        <f>J253</f>
        <v>0</v>
      </c>
      <c r="K68" s="168"/>
      <c r="L68" s="172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2" customFormat="1" ht="21.84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4" s="2" customFormat="1" ht="6.96" customHeight="1">
      <c r="A74" s="40"/>
      <c r="B74" s="63"/>
      <c r="C74" s="64"/>
      <c r="D74" s="64"/>
      <c r="E74" s="64"/>
      <c r="F74" s="64"/>
      <c r="G74" s="64"/>
      <c r="H74" s="64"/>
      <c r="I74" s="64"/>
      <c r="J74" s="64"/>
      <c r="K74" s="64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24.96" customHeight="1">
      <c r="A75" s="40"/>
      <c r="B75" s="41"/>
      <c r="C75" s="25" t="s">
        <v>125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16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162" t="str">
        <f>E7</f>
        <v>Oprava bytů výpravní budovy žst. SÁZAVA U ŽĎÁRU</v>
      </c>
      <c r="F78" s="34"/>
      <c r="G78" s="34"/>
      <c r="H78" s="34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99</v>
      </c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71" t="str">
        <f>E9</f>
        <v>05 - přívod elektro RB1 a RB 2 + rozváděč RHB + Domácí telefon</v>
      </c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21</v>
      </c>
      <c r="D82" s="42"/>
      <c r="E82" s="42"/>
      <c r="F82" s="29" t="str">
        <f>F12</f>
        <v>Sázava u Žďáru, k. ú. Velká Losenice</v>
      </c>
      <c r="G82" s="42"/>
      <c r="H82" s="42"/>
      <c r="I82" s="34" t="s">
        <v>23</v>
      </c>
      <c r="J82" s="74" t="str">
        <f>IF(J12="","",J12)</f>
        <v>12. 12. 2024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5.15" customHeight="1">
      <c r="A84" s="40"/>
      <c r="B84" s="41"/>
      <c r="C84" s="34" t="s">
        <v>25</v>
      </c>
      <c r="D84" s="42"/>
      <c r="E84" s="42"/>
      <c r="F84" s="29" t="str">
        <f>E15</f>
        <v xml:space="preserve"> </v>
      </c>
      <c r="G84" s="42"/>
      <c r="H84" s="42"/>
      <c r="I84" s="34" t="s">
        <v>31</v>
      </c>
      <c r="J84" s="38" t="str">
        <f>E21</f>
        <v xml:space="preserve"> </v>
      </c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29</v>
      </c>
      <c r="D85" s="42"/>
      <c r="E85" s="42"/>
      <c r="F85" s="29" t="str">
        <f>IF(E18="","",E18)</f>
        <v>Vyplň údaj</v>
      </c>
      <c r="G85" s="42"/>
      <c r="H85" s="42"/>
      <c r="I85" s="34" t="s">
        <v>33</v>
      </c>
      <c r="J85" s="38" t="str">
        <f>E24</f>
        <v xml:space="preserve"> </v>
      </c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0.32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1" customFormat="1" ht="29.28" customHeight="1">
      <c r="A87" s="179"/>
      <c r="B87" s="180"/>
      <c r="C87" s="181" t="s">
        <v>126</v>
      </c>
      <c r="D87" s="182" t="s">
        <v>55</v>
      </c>
      <c r="E87" s="182" t="s">
        <v>51</v>
      </c>
      <c r="F87" s="182" t="s">
        <v>52</v>
      </c>
      <c r="G87" s="182" t="s">
        <v>127</v>
      </c>
      <c r="H87" s="182" t="s">
        <v>128</v>
      </c>
      <c r="I87" s="182" t="s">
        <v>129</v>
      </c>
      <c r="J87" s="182" t="s">
        <v>104</v>
      </c>
      <c r="K87" s="183" t="s">
        <v>130</v>
      </c>
      <c r="L87" s="184"/>
      <c r="M87" s="94" t="s">
        <v>19</v>
      </c>
      <c r="N87" s="95" t="s">
        <v>40</v>
      </c>
      <c r="O87" s="95" t="s">
        <v>131</v>
      </c>
      <c r="P87" s="95" t="s">
        <v>132</v>
      </c>
      <c r="Q87" s="95" t="s">
        <v>133</v>
      </c>
      <c r="R87" s="95" t="s">
        <v>134</v>
      </c>
      <c r="S87" s="95" t="s">
        <v>135</v>
      </c>
      <c r="T87" s="96" t="s">
        <v>136</v>
      </c>
      <c r="U87" s="179"/>
      <c r="V87" s="179"/>
      <c r="W87" s="179"/>
      <c r="X87" s="179"/>
      <c r="Y87" s="179"/>
      <c r="Z87" s="179"/>
      <c r="AA87" s="179"/>
      <c r="AB87" s="179"/>
      <c r="AC87" s="179"/>
      <c r="AD87" s="179"/>
      <c r="AE87" s="179"/>
    </row>
    <row r="88" s="2" customFormat="1" ht="22.8" customHeight="1">
      <c r="A88" s="40"/>
      <c r="B88" s="41"/>
      <c r="C88" s="101" t="s">
        <v>137</v>
      </c>
      <c r="D88" s="42"/>
      <c r="E88" s="42"/>
      <c r="F88" s="42"/>
      <c r="G88" s="42"/>
      <c r="H88" s="42"/>
      <c r="I88" s="42"/>
      <c r="J88" s="185">
        <f>BK88</f>
        <v>0</v>
      </c>
      <c r="K88" s="42"/>
      <c r="L88" s="46"/>
      <c r="M88" s="97"/>
      <c r="N88" s="186"/>
      <c r="O88" s="98"/>
      <c r="P88" s="187">
        <f>P89+P128+P253</f>
        <v>0</v>
      </c>
      <c r="Q88" s="98"/>
      <c r="R88" s="187">
        <f>R89+R128+R253</f>
        <v>0.33353499999999997</v>
      </c>
      <c r="S88" s="98"/>
      <c r="T88" s="188">
        <f>T89+T128+T253</f>
        <v>0.118911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69</v>
      </c>
      <c r="AU88" s="19" t="s">
        <v>105</v>
      </c>
      <c r="BK88" s="189">
        <f>BK89+BK128+BK253</f>
        <v>0</v>
      </c>
    </row>
    <row r="89" s="12" customFormat="1" ht="25.92" customHeight="1">
      <c r="A89" s="12"/>
      <c r="B89" s="190"/>
      <c r="C89" s="191"/>
      <c r="D89" s="192" t="s">
        <v>69</v>
      </c>
      <c r="E89" s="193" t="s">
        <v>138</v>
      </c>
      <c r="F89" s="193" t="s">
        <v>139</v>
      </c>
      <c r="G89" s="191"/>
      <c r="H89" s="191"/>
      <c r="I89" s="194"/>
      <c r="J89" s="195">
        <f>BK89</f>
        <v>0</v>
      </c>
      <c r="K89" s="191"/>
      <c r="L89" s="196"/>
      <c r="M89" s="197"/>
      <c r="N89" s="198"/>
      <c r="O89" s="198"/>
      <c r="P89" s="199">
        <f>P90+P99+P110+P124</f>
        <v>0</v>
      </c>
      <c r="Q89" s="198"/>
      <c r="R89" s="199">
        <f>R90+R99+R110+R124</f>
        <v>0.15566999999999998</v>
      </c>
      <c r="S89" s="198"/>
      <c r="T89" s="200">
        <f>T90+T99+T110+T124</f>
        <v>0.11157500000000001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1" t="s">
        <v>78</v>
      </c>
      <c r="AT89" s="202" t="s">
        <v>69</v>
      </c>
      <c r="AU89" s="202" t="s">
        <v>70</v>
      </c>
      <c r="AY89" s="201" t="s">
        <v>140</v>
      </c>
      <c r="BK89" s="203">
        <f>BK90+BK99+BK110+BK124</f>
        <v>0</v>
      </c>
    </row>
    <row r="90" s="12" customFormat="1" ht="22.8" customHeight="1">
      <c r="A90" s="12"/>
      <c r="B90" s="190"/>
      <c r="C90" s="191"/>
      <c r="D90" s="192" t="s">
        <v>69</v>
      </c>
      <c r="E90" s="204" t="s">
        <v>157</v>
      </c>
      <c r="F90" s="204" t="s">
        <v>158</v>
      </c>
      <c r="G90" s="191"/>
      <c r="H90" s="191"/>
      <c r="I90" s="194"/>
      <c r="J90" s="205">
        <f>BK90</f>
        <v>0</v>
      </c>
      <c r="K90" s="191"/>
      <c r="L90" s="196"/>
      <c r="M90" s="197"/>
      <c r="N90" s="198"/>
      <c r="O90" s="198"/>
      <c r="P90" s="199">
        <f>SUM(P91:P98)</f>
        <v>0</v>
      </c>
      <c r="Q90" s="198"/>
      <c r="R90" s="199">
        <f>SUM(R91:R98)</f>
        <v>0.15509999999999999</v>
      </c>
      <c r="S90" s="198"/>
      <c r="T90" s="200">
        <f>SUM(T91:T98)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1" t="s">
        <v>78</v>
      </c>
      <c r="AT90" s="202" t="s">
        <v>69</v>
      </c>
      <c r="AU90" s="202" t="s">
        <v>78</v>
      </c>
      <c r="AY90" s="201" t="s">
        <v>140</v>
      </c>
      <c r="BK90" s="203">
        <f>SUM(BK91:BK98)</f>
        <v>0</v>
      </c>
    </row>
    <row r="91" s="2" customFormat="1" ht="16.5" customHeight="1">
      <c r="A91" s="40"/>
      <c r="B91" s="41"/>
      <c r="C91" s="206" t="s">
        <v>78</v>
      </c>
      <c r="D91" s="206" t="s">
        <v>143</v>
      </c>
      <c r="E91" s="207" t="s">
        <v>173</v>
      </c>
      <c r="F91" s="208" t="s">
        <v>174</v>
      </c>
      <c r="G91" s="209" t="s">
        <v>146</v>
      </c>
      <c r="H91" s="210">
        <v>1.6499999999999999</v>
      </c>
      <c r="I91" s="211"/>
      <c r="J91" s="212">
        <f>ROUND(I91*H91,2)</f>
        <v>0</v>
      </c>
      <c r="K91" s="208" t="s">
        <v>147</v>
      </c>
      <c r="L91" s="46"/>
      <c r="M91" s="213" t="s">
        <v>19</v>
      </c>
      <c r="N91" s="214" t="s">
        <v>42</v>
      </c>
      <c r="O91" s="86"/>
      <c r="P91" s="215">
        <f>O91*H91</f>
        <v>0</v>
      </c>
      <c r="Q91" s="215">
        <v>0.056000000000000001</v>
      </c>
      <c r="R91" s="215">
        <f>Q91*H91</f>
        <v>0.092399999999999996</v>
      </c>
      <c r="S91" s="215">
        <v>0</v>
      </c>
      <c r="T91" s="216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7" t="s">
        <v>148</v>
      </c>
      <c r="AT91" s="217" t="s">
        <v>143</v>
      </c>
      <c r="AU91" s="217" t="s">
        <v>149</v>
      </c>
      <c r="AY91" s="19" t="s">
        <v>140</v>
      </c>
      <c r="BE91" s="218">
        <f>IF(N91="základní",J91,0)</f>
        <v>0</v>
      </c>
      <c r="BF91" s="218">
        <f>IF(N91="snížená",J91,0)</f>
        <v>0</v>
      </c>
      <c r="BG91" s="218">
        <f>IF(N91="zákl. přenesená",J91,0)</f>
        <v>0</v>
      </c>
      <c r="BH91" s="218">
        <f>IF(N91="sníž. přenesená",J91,0)</f>
        <v>0</v>
      </c>
      <c r="BI91" s="218">
        <f>IF(N91="nulová",J91,0)</f>
        <v>0</v>
      </c>
      <c r="BJ91" s="19" t="s">
        <v>149</v>
      </c>
      <c r="BK91" s="218">
        <f>ROUND(I91*H91,2)</f>
        <v>0</v>
      </c>
      <c r="BL91" s="19" t="s">
        <v>148</v>
      </c>
      <c r="BM91" s="217" t="s">
        <v>1648</v>
      </c>
    </row>
    <row r="92" s="2" customFormat="1">
      <c r="A92" s="40"/>
      <c r="B92" s="41"/>
      <c r="C92" s="42"/>
      <c r="D92" s="219" t="s">
        <v>151</v>
      </c>
      <c r="E92" s="42"/>
      <c r="F92" s="220" t="s">
        <v>176</v>
      </c>
      <c r="G92" s="42"/>
      <c r="H92" s="42"/>
      <c r="I92" s="221"/>
      <c r="J92" s="42"/>
      <c r="K92" s="42"/>
      <c r="L92" s="46"/>
      <c r="M92" s="222"/>
      <c r="N92" s="223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151</v>
      </c>
      <c r="AU92" s="19" t="s">
        <v>149</v>
      </c>
    </row>
    <row r="93" s="2" customFormat="1">
      <c r="A93" s="40"/>
      <c r="B93" s="41"/>
      <c r="C93" s="42"/>
      <c r="D93" s="224" t="s">
        <v>153</v>
      </c>
      <c r="E93" s="42"/>
      <c r="F93" s="225" t="s">
        <v>177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153</v>
      </c>
      <c r="AU93" s="19" t="s">
        <v>149</v>
      </c>
    </row>
    <row r="94" s="13" customFormat="1">
      <c r="A94" s="13"/>
      <c r="B94" s="226"/>
      <c r="C94" s="227"/>
      <c r="D94" s="219" t="s">
        <v>155</v>
      </c>
      <c r="E94" s="228" t="s">
        <v>19</v>
      </c>
      <c r="F94" s="229" t="s">
        <v>1649</v>
      </c>
      <c r="G94" s="227"/>
      <c r="H94" s="230">
        <v>1.6499999999999999</v>
      </c>
      <c r="I94" s="231"/>
      <c r="J94" s="227"/>
      <c r="K94" s="227"/>
      <c r="L94" s="232"/>
      <c r="M94" s="233"/>
      <c r="N94" s="234"/>
      <c r="O94" s="234"/>
      <c r="P94" s="234"/>
      <c r="Q94" s="234"/>
      <c r="R94" s="234"/>
      <c r="S94" s="234"/>
      <c r="T94" s="235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6" t="s">
        <v>155</v>
      </c>
      <c r="AU94" s="236" t="s">
        <v>149</v>
      </c>
      <c r="AV94" s="13" t="s">
        <v>149</v>
      </c>
      <c r="AW94" s="13" t="s">
        <v>32</v>
      </c>
      <c r="AX94" s="13" t="s">
        <v>78</v>
      </c>
      <c r="AY94" s="236" t="s">
        <v>140</v>
      </c>
    </row>
    <row r="95" s="2" customFormat="1" ht="16.5" customHeight="1">
      <c r="A95" s="40"/>
      <c r="B95" s="41"/>
      <c r="C95" s="206" t="s">
        <v>149</v>
      </c>
      <c r="D95" s="206" t="s">
        <v>143</v>
      </c>
      <c r="E95" s="207" t="s">
        <v>1364</v>
      </c>
      <c r="F95" s="208" t="s">
        <v>1365</v>
      </c>
      <c r="G95" s="209" t="s">
        <v>146</v>
      </c>
      <c r="H95" s="210">
        <v>1.6499999999999999</v>
      </c>
      <c r="I95" s="211"/>
      <c r="J95" s="212">
        <f>ROUND(I95*H95,2)</f>
        <v>0</v>
      </c>
      <c r="K95" s="208" t="s">
        <v>147</v>
      </c>
      <c r="L95" s="46"/>
      <c r="M95" s="213" t="s">
        <v>19</v>
      </c>
      <c r="N95" s="214" t="s">
        <v>42</v>
      </c>
      <c r="O95" s="86"/>
      <c r="P95" s="215">
        <f>O95*H95</f>
        <v>0</v>
      </c>
      <c r="Q95" s="215">
        <v>0.037999999999999999</v>
      </c>
      <c r="R95" s="215">
        <f>Q95*H95</f>
        <v>0.062699999999999992</v>
      </c>
      <c r="S95" s="215">
        <v>0</v>
      </c>
      <c r="T95" s="216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7" t="s">
        <v>148</v>
      </c>
      <c r="AT95" s="217" t="s">
        <v>143</v>
      </c>
      <c r="AU95" s="217" t="s">
        <v>149</v>
      </c>
      <c r="AY95" s="19" t="s">
        <v>140</v>
      </c>
      <c r="BE95" s="218">
        <f>IF(N95="základní",J95,0)</f>
        <v>0</v>
      </c>
      <c r="BF95" s="218">
        <f>IF(N95="snížená",J95,0)</f>
        <v>0</v>
      </c>
      <c r="BG95" s="218">
        <f>IF(N95="zákl. přenesená",J95,0)</f>
        <v>0</v>
      </c>
      <c r="BH95" s="218">
        <f>IF(N95="sníž. přenesená",J95,0)</f>
        <v>0</v>
      </c>
      <c r="BI95" s="218">
        <f>IF(N95="nulová",J95,0)</f>
        <v>0</v>
      </c>
      <c r="BJ95" s="19" t="s">
        <v>149</v>
      </c>
      <c r="BK95" s="218">
        <f>ROUND(I95*H95,2)</f>
        <v>0</v>
      </c>
      <c r="BL95" s="19" t="s">
        <v>148</v>
      </c>
      <c r="BM95" s="217" t="s">
        <v>1650</v>
      </c>
    </row>
    <row r="96" s="2" customFormat="1">
      <c r="A96" s="40"/>
      <c r="B96" s="41"/>
      <c r="C96" s="42"/>
      <c r="D96" s="219" t="s">
        <v>151</v>
      </c>
      <c r="E96" s="42"/>
      <c r="F96" s="220" t="s">
        <v>1367</v>
      </c>
      <c r="G96" s="42"/>
      <c r="H96" s="42"/>
      <c r="I96" s="221"/>
      <c r="J96" s="42"/>
      <c r="K96" s="42"/>
      <c r="L96" s="46"/>
      <c r="M96" s="222"/>
      <c r="N96" s="223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151</v>
      </c>
      <c r="AU96" s="19" t="s">
        <v>149</v>
      </c>
    </row>
    <row r="97" s="2" customFormat="1">
      <c r="A97" s="40"/>
      <c r="B97" s="41"/>
      <c r="C97" s="42"/>
      <c r="D97" s="224" t="s">
        <v>153</v>
      </c>
      <c r="E97" s="42"/>
      <c r="F97" s="225" t="s">
        <v>1368</v>
      </c>
      <c r="G97" s="42"/>
      <c r="H97" s="42"/>
      <c r="I97" s="221"/>
      <c r="J97" s="42"/>
      <c r="K97" s="42"/>
      <c r="L97" s="46"/>
      <c r="M97" s="222"/>
      <c r="N97" s="223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153</v>
      </c>
      <c r="AU97" s="19" t="s">
        <v>149</v>
      </c>
    </row>
    <row r="98" s="13" customFormat="1">
      <c r="A98" s="13"/>
      <c r="B98" s="226"/>
      <c r="C98" s="227"/>
      <c r="D98" s="219" t="s">
        <v>155</v>
      </c>
      <c r="E98" s="228" t="s">
        <v>19</v>
      </c>
      <c r="F98" s="229" t="s">
        <v>1649</v>
      </c>
      <c r="G98" s="227"/>
      <c r="H98" s="230">
        <v>1.6499999999999999</v>
      </c>
      <c r="I98" s="231"/>
      <c r="J98" s="227"/>
      <c r="K98" s="227"/>
      <c r="L98" s="232"/>
      <c r="M98" s="233"/>
      <c r="N98" s="234"/>
      <c r="O98" s="234"/>
      <c r="P98" s="234"/>
      <c r="Q98" s="234"/>
      <c r="R98" s="234"/>
      <c r="S98" s="234"/>
      <c r="T98" s="235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6" t="s">
        <v>155</v>
      </c>
      <c r="AU98" s="236" t="s">
        <v>149</v>
      </c>
      <c r="AV98" s="13" t="s">
        <v>149</v>
      </c>
      <c r="AW98" s="13" t="s">
        <v>32</v>
      </c>
      <c r="AX98" s="13" t="s">
        <v>78</v>
      </c>
      <c r="AY98" s="236" t="s">
        <v>140</v>
      </c>
    </row>
    <row r="99" s="12" customFormat="1" ht="22.8" customHeight="1">
      <c r="A99" s="12"/>
      <c r="B99" s="190"/>
      <c r="C99" s="191"/>
      <c r="D99" s="192" t="s">
        <v>69</v>
      </c>
      <c r="E99" s="204" t="s">
        <v>230</v>
      </c>
      <c r="F99" s="204" t="s">
        <v>231</v>
      </c>
      <c r="G99" s="191"/>
      <c r="H99" s="191"/>
      <c r="I99" s="194"/>
      <c r="J99" s="205">
        <f>BK99</f>
        <v>0</v>
      </c>
      <c r="K99" s="191"/>
      <c r="L99" s="196"/>
      <c r="M99" s="197"/>
      <c r="N99" s="198"/>
      <c r="O99" s="198"/>
      <c r="P99" s="199">
        <f>SUM(P100:P109)</f>
        <v>0</v>
      </c>
      <c r="Q99" s="198"/>
      <c r="R99" s="199">
        <f>SUM(R100:R109)</f>
        <v>0.00056999999999999998</v>
      </c>
      <c r="S99" s="198"/>
      <c r="T99" s="200">
        <f>SUM(T100:T109)</f>
        <v>0.11157500000000001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1" t="s">
        <v>78</v>
      </c>
      <c r="AT99" s="202" t="s">
        <v>69</v>
      </c>
      <c r="AU99" s="202" t="s">
        <v>78</v>
      </c>
      <c r="AY99" s="201" t="s">
        <v>140</v>
      </c>
      <c r="BK99" s="203">
        <f>SUM(BK100:BK109)</f>
        <v>0</v>
      </c>
    </row>
    <row r="100" s="2" customFormat="1" ht="16.5" customHeight="1">
      <c r="A100" s="40"/>
      <c r="B100" s="41"/>
      <c r="C100" s="206" t="s">
        <v>141</v>
      </c>
      <c r="D100" s="206" t="s">
        <v>143</v>
      </c>
      <c r="E100" s="207" t="s">
        <v>1376</v>
      </c>
      <c r="F100" s="208" t="s">
        <v>1377</v>
      </c>
      <c r="G100" s="209" t="s">
        <v>209</v>
      </c>
      <c r="H100" s="210">
        <v>55</v>
      </c>
      <c r="I100" s="211"/>
      <c r="J100" s="212">
        <f>ROUND(I100*H100,2)</f>
        <v>0</v>
      </c>
      <c r="K100" s="208" t="s">
        <v>147</v>
      </c>
      <c r="L100" s="46"/>
      <c r="M100" s="213" t="s">
        <v>19</v>
      </c>
      <c r="N100" s="214" t="s">
        <v>42</v>
      </c>
      <c r="O100" s="86"/>
      <c r="P100" s="215">
        <f>O100*H100</f>
        <v>0</v>
      </c>
      <c r="Q100" s="215">
        <v>0</v>
      </c>
      <c r="R100" s="215">
        <f>Q100*H100</f>
        <v>0</v>
      </c>
      <c r="S100" s="215">
        <v>0.002</v>
      </c>
      <c r="T100" s="216">
        <f>S100*H100</f>
        <v>0.11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7" t="s">
        <v>148</v>
      </c>
      <c r="AT100" s="217" t="s">
        <v>143</v>
      </c>
      <c r="AU100" s="217" t="s">
        <v>149</v>
      </c>
      <c r="AY100" s="19" t="s">
        <v>140</v>
      </c>
      <c r="BE100" s="218">
        <f>IF(N100="základní",J100,0)</f>
        <v>0</v>
      </c>
      <c r="BF100" s="218">
        <f>IF(N100="snížená",J100,0)</f>
        <v>0</v>
      </c>
      <c r="BG100" s="218">
        <f>IF(N100="zákl. přenesená",J100,0)</f>
        <v>0</v>
      </c>
      <c r="BH100" s="218">
        <f>IF(N100="sníž. přenesená",J100,0)</f>
        <v>0</v>
      </c>
      <c r="BI100" s="218">
        <f>IF(N100="nulová",J100,0)</f>
        <v>0</v>
      </c>
      <c r="BJ100" s="19" t="s">
        <v>149</v>
      </c>
      <c r="BK100" s="218">
        <f>ROUND(I100*H100,2)</f>
        <v>0</v>
      </c>
      <c r="BL100" s="19" t="s">
        <v>148</v>
      </c>
      <c r="BM100" s="217" t="s">
        <v>1651</v>
      </c>
    </row>
    <row r="101" s="2" customFormat="1">
      <c r="A101" s="40"/>
      <c r="B101" s="41"/>
      <c r="C101" s="42"/>
      <c r="D101" s="219" t="s">
        <v>151</v>
      </c>
      <c r="E101" s="42"/>
      <c r="F101" s="220" t="s">
        <v>1379</v>
      </c>
      <c r="G101" s="42"/>
      <c r="H101" s="42"/>
      <c r="I101" s="221"/>
      <c r="J101" s="42"/>
      <c r="K101" s="42"/>
      <c r="L101" s="46"/>
      <c r="M101" s="222"/>
      <c r="N101" s="223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151</v>
      </c>
      <c r="AU101" s="19" t="s">
        <v>149</v>
      </c>
    </row>
    <row r="102" s="2" customFormat="1">
      <c r="A102" s="40"/>
      <c r="B102" s="41"/>
      <c r="C102" s="42"/>
      <c r="D102" s="224" t="s">
        <v>153</v>
      </c>
      <c r="E102" s="42"/>
      <c r="F102" s="225" t="s">
        <v>1380</v>
      </c>
      <c r="G102" s="42"/>
      <c r="H102" s="42"/>
      <c r="I102" s="221"/>
      <c r="J102" s="42"/>
      <c r="K102" s="42"/>
      <c r="L102" s="46"/>
      <c r="M102" s="222"/>
      <c r="N102" s="223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153</v>
      </c>
      <c r="AU102" s="19" t="s">
        <v>149</v>
      </c>
    </row>
    <row r="103" s="13" customFormat="1">
      <c r="A103" s="13"/>
      <c r="B103" s="226"/>
      <c r="C103" s="227"/>
      <c r="D103" s="219" t="s">
        <v>155</v>
      </c>
      <c r="E103" s="228" t="s">
        <v>19</v>
      </c>
      <c r="F103" s="229" t="s">
        <v>1652</v>
      </c>
      <c r="G103" s="227"/>
      <c r="H103" s="230">
        <v>47.5</v>
      </c>
      <c r="I103" s="231"/>
      <c r="J103" s="227"/>
      <c r="K103" s="227"/>
      <c r="L103" s="232"/>
      <c r="M103" s="233"/>
      <c r="N103" s="234"/>
      <c r="O103" s="234"/>
      <c r="P103" s="234"/>
      <c r="Q103" s="234"/>
      <c r="R103" s="234"/>
      <c r="S103" s="234"/>
      <c r="T103" s="235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6" t="s">
        <v>155</v>
      </c>
      <c r="AU103" s="236" t="s">
        <v>149</v>
      </c>
      <c r="AV103" s="13" t="s">
        <v>149</v>
      </c>
      <c r="AW103" s="13" t="s">
        <v>32</v>
      </c>
      <c r="AX103" s="13" t="s">
        <v>70</v>
      </c>
      <c r="AY103" s="236" t="s">
        <v>140</v>
      </c>
    </row>
    <row r="104" s="13" customFormat="1">
      <c r="A104" s="13"/>
      <c r="B104" s="226"/>
      <c r="C104" s="227"/>
      <c r="D104" s="219" t="s">
        <v>155</v>
      </c>
      <c r="E104" s="228" t="s">
        <v>19</v>
      </c>
      <c r="F104" s="229" t="s">
        <v>1653</v>
      </c>
      <c r="G104" s="227"/>
      <c r="H104" s="230">
        <v>7.5</v>
      </c>
      <c r="I104" s="231"/>
      <c r="J104" s="227"/>
      <c r="K104" s="227"/>
      <c r="L104" s="232"/>
      <c r="M104" s="233"/>
      <c r="N104" s="234"/>
      <c r="O104" s="234"/>
      <c r="P104" s="234"/>
      <c r="Q104" s="234"/>
      <c r="R104" s="234"/>
      <c r="S104" s="234"/>
      <c r="T104" s="235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6" t="s">
        <v>155</v>
      </c>
      <c r="AU104" s="236" t="s">
        <v>149</v>
      </c>
      <c r="AV104" s="13" t="s">
        <v>149</v>
      </c>
      <c r="AW104" s="13" t="s">
        <v>32</v>
      </c>
      <c r="AX104" s="13" t="s">
        <v>70</v>
      </c>
      <c r="AY104" s="236" t="s">
        <v>140</v>
      </c>
    </row>
    <row r="105" s="14" customFormat="1">
      <c r="A105" s="14"/>
      <c r="B105" s="237"/>
      <c r="C105" s="238"/>
      <c r="D105" s="219" t="s">
        <v>155</v>
      </c>
      <c r="E105" s="239" t="s">
        <v>19</v>
      </c>
      <c r="F105" s="240" t="s">
        <v>172</v>
      </c>
      <c r="G105" s="238"/>
      <c r="H105" s="241">
        <v>55</v>
      </c>
      <c r="I105" s="242"/>
      <c r="J105" s="238"/>
      <c r="K105" s="238"/>
      <c r="L105" s="243"/>
      <c r="M105" s="244"/>
      <c r="N105" s="245"/>
      <c r="O105" s="245"/>
      <c r="P105" s="245"/>
      <c r="Q105" s="245"/>
      <c r="R105" s="245"/>
      <c r="S105" s="245"/>
      <c r="T105" s="246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7" t="s">
        <v>155</v>
      </c>
      <c r="AU105" s="247" t="s">
        <v>149</v>
      </c>
      <c r="AV105" s="14" t="s">
        <v>148</v>
      </c>
      <c r="AW105" s="14" t="s">
        <v>32</v>
      </c>
      <c r="AX105" s="14" t="s">
        <v>78</v>
      </c>
      <c r="AY105" s="247" t="s">
        <v>140</v>
      </c>
    </row>
    <row r="106" s="2" customFormat="1" ht="16.5" customHeight="1">
      <c r="A106" s="40"/>
      <c r="B106" s="41"/>
      <c r="C106" s="206" t="s">
        <v>148</v>
      </c>
      <c r="D106" s="206" t="s">
        <v>143</v>
      </c>
      <c r="E106" s="207" t="s">
        <v>1382</v>
      </c>
      <c r="F106" s="208" t="s">
        <v>1383</v>
      </c>
      <c r="G106" s="209" t="s">
        <v>209</v>
      </c>
      <c r="H106" s="210">
        <v>0.75</v>
      </c>
      <c r="I106" s="211"/>
      <c r="J106" s="212">
        <f>ROUND(I106*H106,2)</f>
        <v>0</v>
      </c>
      <c r="K106" s="208" t="s">
        <v>147</v>
      </c>
      <c r="L106" s="46"/>
      <c r="M106" s="213" t="s">
        <v>19</v>
      </c>
      <c r="N106" s="214" t="s">
        <v>42</v>
      </c>
      <c r="O106" s="86"/>
      <c r="P106" s="215">
        <f>O106*H106</f>
        <v>0</v>
      </c>
      <c r="Q106" s="215">
        <v>0.00076000000000000004</v>
      </c>
      <c r="R106" s="215">
        <f>Q106*H106</f>
        <v>0.00056999999999999998</v>
      </c>
      <c r="S106" s="215">
        <v>0.0020999999999999999</v>
      </c>
      <c r="T106" s="216">
        <f>S106*H106</f>
        <v>0.001575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7" t="s">
        <v>148</v>
      </c>
      <c r="AT106" s="217" t="s">
        <v>143</v>
      </c>
      <c r="AU106" s="217" t="s">
        <v>149</v>
      </c>
      <c r="AY106" s="19" t="s">
        <v>140</v>
      </c>
      <c r="BE106" s="218">
        <f>IF(N106="základní",J106,0)</f>
        <v>0</v>
      </c>
      <c r="BF106" s="218">
        <f>IF(N106="snížená",J106,0)</f>
        <v>0</v>
      </c>
      <c r="BG106" s="218">
        <f>IF(N106="zákl. přenesená",J106,0)</f>
        <v>0</v>
      </c>
      <c r="BH106" s="218">
        <f>IF(N106="sníž. přenesená",J106,0)</f>
        <v>0</v>
      </c>
      <c r="BI106" s="218">
        <f>IF(N106="nulová",J106,0)</f>
        <v>0</v>
      </c>
      <c r="BJ106" s="19" t="s">
        <v>149</v>
      </c>
      <c r="BK106" s="218">
        <f>ROUND(I106*H106,2)</f>
        <v>0</v>
      </c>
      <c r="BL106" s="19" t="s">
        <v>148</v>
      </c>
      <c r="BM106" s="217" t="s">
        <v>1654</v>
      </c>
    </row>
    <row r="107" s="2" customFormat="1">
      <c r="A107" s="40"/>
      <c r="B107" s="41"/>
      <c r="C107" s="42"/>
      <c r="D107" s="219" t="s">
        <v>151</v>
      </c>
      <c r="E107" s="42"/>
      <c r="F107" s="220" t="s">
        <v>1385</v>
      </c>
      <c r="G107" s="42"/>
      <c r="H107" s="42"/>
      <c r="I107" s="221"/>
      <c r="J107" s="42"/>
      <c r="K107" s="42"/>
      <c r="L107" s="46"/>
      <c r="M107" s="222"/>
      <c r="N107" s="223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151</v>
      </c>
      <c r="AU107" s="19" t="s">
        <v>149</v>
      </c>
    </row>
    <row r="108" s="2" customFormat="1">
      <c r="A108" s="40"/>
      <c r="B108" s="41"/>
      <c r="C108" s="42"/>
      <c r="D108" s="224" t="s">
        <v>153</v>
      </c>
      <c r="E108" s="42"/>
      <c r="F108" s="225" t="s">
        <v>1386</v>
      </c>
      <c r="G108" s="42"/>
      <c r="H108" s="42"/>
      <c r="I108" s="221"/>
      <c r="J108" s="42"/>
      <c r="K108" s="42"/>
      <c r="L108" s="46"/>
      <c r="M108" s="222"/>
      <c r="N108" s="223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153</v>
      </c>
      <c r="AU108" s="19" t="s">
        <v>149</v>
      </c>
    </row>
    <row r="109" s="13" customFormat="1">
      <c r="A109" s="13"/>
      <c r="B109" s="226"/>
      <c r="C109" s="227"/>
      <c r="D109" s="219" t="s">
        <v>155</v>
      </c>
      <c r="E109" s="228" t="s">
        <v>19</v>
      </c>
      <c r="F109" s="229" t="s">
        <v>1655</v>
      </c>
      <c r="G109" s="227"/>
      <c r="H109" s="230">
        <v>0.75</v>
      </c>
      <c r="I109" s="231"/>
      <c r="J109" s="227"/>
      <c r="K109" s="227"/>
      <c r="L109" s="232"/>
      <c r="M109" s="233"/>
      <c r="N109" s="234"/>
      <c r="O109" s="234"/>
      <c r="P109" s="234"/>
      <c r="Q109" s="234"/>
      <c r="R109" s="234"/>
      <c r="S109" s="234"/>
      <c r="T109" s="235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6" t="s">
        <v>155</v>
      </c>
      <c r="AU109" s="236" t="s">
        <v>149</v>
      </c>
      <c r="AV109" s="13" t="s">
        <v>149</v>
      </c>
      <c r="AW109" s="13" t="s">
        <v>32</v>
      </c>
      <c r="AX109" s="13" t="s">
        <v>78</v>
      </c>
      <c r="AY109" s="236" t="s">
        <v>140</v>
      </c>
    </row>
    <row r="110" s="12" customFormat="1" ht="22.8" customHeight="1">
      <c r="A110" s="12"/>
      <c r="B110" s="190"/>
      <c r="C110" s="191"/>
      <c r="D110" s="192" t="s">
        <v>69</v>
      </c>
      <c r="E110" s="204" t="s">
        <v>303</v>
      </c>
      <c r="F110" s="204" t="s">
        <v>304</v>
      </c>
      <c r="G110" s="191"/>
      <c r="H110" s="191"/>
      <c r="I110" s="194"/>
      <c r="J110" s="205">
        <f>BK110</f>
        <v>0</v>
      </c>
      <c r="K110" s="191"/>
      <c r="L110" s="196"/>
      <c r="M110" s="197"/>
      <c r="N110" s="198"/>
      <c r="O110" s="198"/>
      <c r="P110" s="199">
        <f>SUM(P111:P123)</f>
        <v>0</v>
      </c>
      <c r="Q110" s="198"/>
      <c r="R110" s="199">
        <f>SUM(R111:R123)</f>
        <v>0</v>
      </c>
      <c r="S110" s="198"/>
      <c r="T110" s="200">
        <f>SUM(T111:T123)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1" t="s">
        <v>78</v>
      </c>
      <c r="AT110" s="202" t="s">
        <v>69</v>
      </c>
      <c r="AU110" s="202" t="s">
        <v>78</v>
      </c>
      <c r="AY110" s="201" t="s">
        <v>140</v>
      </c>
      <c r="BK110" s="203">
        <f>SUM(BK111:BK123)</f>
        <v>0</v>
      </c>
    </row>
    <row r="111" s="2" customFormat="1" ht="16.5" customHeight="1">
      <c r="A111" s="40"/>
      <c r="B111" s="41"/>
      <c r="C111" s="206" t="s">
        <v>195</v>
      </c>
      <c r="D111" s="206" t="s">
        <v>143</v>
      </c>
      <c r="E111" s="207" t="s">
        <v>1388</v>
      </c>
      <c r="F111" s="208" t="s">
        <v>1389</v>
      </c>
      <c r="G111" s="209" t="s">
        <v>308</v>
      </c>
      <c r="H111" s="210">
        <v>0.119</v>
      </c>
      <c r="I111" s="211"/>
      <c r="J111" s="212">
        <f>ROUND(I111*H111,2)</f>
        <v>0</v>
      </c>
      <c r="K111" s="208" t="s">
        <v>147</v>
      </c>
      <c r="L111" s="46"/>
      <c r="M111" s="213" t="s">
        <v>19</v>
      </c>
      <c r="N111" s="214" t="s">
        <v>42</v>
      </c>
      <c r="O111" s="86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7" t="s">
        <v>148</v>
      </c>
      <c r="AT111" s="217" t="s">
        <v>143</v>
      </c>
      <c r="AU111" s="217" t="s">
        <v>149</v>
      </c>
      <c r="AY111" s="19" t="s">
        <v>140</v>
      </c>
      <c r="BE111" s="218">
        <f>IF(N111="základní",J111,0)</f>
        <v>0</v>
      </c>
      <c r="BF111" s="218">
        <f>IF(N111="snížená",J111,0)</f>
        <v>0</v>
      </c>
      <c r="BG111" s="218">
        <f>IF(N111="zákl. přenesená",J111,0)</f>
        <v>0</v>
      </c>
      <c r="BH111" s="218">
        <f>IF(N111="sníž. přenesená",J111,0)</f>
        <v>0</v>
      </c>
      <c r="BI111" s="218">
        <f>IF(N111="nulová",J111,0)</f>
        <v>0</v>
      </c>
      <c r="BJ111" s="19" t="s">
        <v>149</v>
      </c>
      <c r="BK111" s="218">
        <f>ROUND(I111*H111,2)</f>
        <v>0</v>
      </c>
      <c r="BL111" s="19" t="s">
        <v>148</v>
      </c>
      <c r="BM111" s="217" t="s">
        <v>1656</v>
      </c>
    </row>
    <row r="112" s="2" customFormat="1">
      <c r="A112" s="40"/>
      <c r="B112" s="41"/>
      <c r="C112" s="42"/>
      <c r="D112" s="219" t="s">
        <v>151</v>
      </c>
      <c r="E112" s="42"/>
      <c r="F112" s="220" t="s">
        <v>1391</v>
      </c>
      <c r="G112" s="42"/>
      <c r="H112" s="42"/>
      <c r="I112" s="221"/>
      <c r="J112" s="42"/>
      <c r="K112" s="42"/>
      <c r="L112" s="46"/>
      <c r="M112" s="222"/>
      <c r="N112" s="223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151</v>
      </c>
      <c r="AU112" s="19" t="s">
        <v>149</v>
      </c>
    </row>
    <row r="113" s="2" customFormat="1">
      <c r="A113" s="40"/>
      <c r="B113" s="41"/>
      <c r="C113" s="42"/>
      <c r="D113" s="224" t="s">
        <v>153</v>
      </c>
      <c r="E113" s="42"/>
      <c r="F113" s="225" t="s">
        <v>1392</v>
      </c>
      <c r="G113" s="42"/>
      <c r="H113" s="42"/>
      <c r="I113" s="221"/>
      <c r="J113" s="42"/>
      <c r="K113" s="42"/>
      <c r="L113" s="46"/>
      <c r="M113" s="222"/>
      <c r="N113" s="223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153</v>
      </c>
      <c r="AU113" s="19" t="s">
        <v>149</v>
      </c>
    </row>
    <row r="114" s="2" customFormat="1" ht="16.5" customHeight="1">
      <c r="A114" s="40"/>
      <c r="B114" s="41"/>
      <c r="C114" s="206" t="s">
        <v>157</v>
      </c>
      <c r="D114" s="206" t="s">
        <v>143</v>
      </c>
      <c r="E114" s="207" t="s">
        <v>313</v>
      </c>
      <c r="F114" s="208" t="s">
        <v>314</v>
      </c>
      <c r="G114" s="209" t="s">
        <v>308</v>
      </c>
      <c r="H114" s="210">
        <v>0.119</v>
      </c>
      <c r="I114" s="211"/>
      <c r="J114" s="212">
        <f>ROUND(I114*H114,2)</f>
        <v>0</v>
      </c>
      <c r="K114" s="208" t="s">
        <v>147</v>
      </c>
      <c r="L114" s="46"/>
      <c r="M114" s="213" t="s">
        <v>19</v>
      </c>
      <c r="N114" s="214" t="s">
        <v>42</v>
      </c>
      <c r="O114" s="86"/>
      <c r="P114" s="215">
        <f>O114*H114</f>
        <v>0</v>
      </c>
      <c r="Q114" s="215">
        <v>0</v>
      </c>
      <c r="R114" s="215">
        <f>Q114*H114</f>
        <v>0</v>
      </c>
      <c r="S114" s="215">
        <v>0</v>
      </c>
      <c r="T114" s="21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7" t="s">
        <v>148</v>
      </c>
      <c r="AT114" s="217" t="s">
        <v>143</v>
      </c>
      <c r="AU114" s="217" t="s">
        <v>149</v>
      </c>
      <c r="AY114" s="19" t="s">
        <v>140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9" t="s">
        <v>149</v>
      </c>
      <c r="BK114" s="218">
        <f>ROUND(I114*H114,2)</f>
        <v>0</v>
      </c>
      <c r="BL114" s="19" t="s">
        <v>148</v>
      </c>
      <c r="BM114" s="217" t="s">
        <v>1657</v>
      </c>
    </row>
    <row r="115" s="2" customFormat="1">
      <c r="A115" s="40"/>
      <c r="B115" s="41"/>
      <c r="C115" s="42"/>
      <c r="D115" s="219" t="s">
        <v>151</v>
      </c>
      <c r="E115" s="42"/>
      <c r="F115" s="220" t="s">
        <v>316</v>
      </c>
      <c r="G115" s="42"/>
      <c r="H115" s="42"/>
      <c r="I115" s="221"/>
      <c r="J115" s="42"/>
      <c r="K115" s="42"/>
      <c r="L115" s="46"/>
      <c r="M115" s="222"/>
      <c r="N115" s="22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151</v>
      </c>
      <c r="AU115" s="19" t="s">
        <v>149</v>
      </c>
    </row>
    <row r="116" s="2" customFormat="1">
      <c r="A116" s="40"/>
      <c r="B116" s="41"/>
      <c r="C116" s="42"/>
      <c r="D116" s="224" t="s">
        <v>153</v>
      </c>
      <c r="E116" s="42"/>
      <c r="F116" s="225" t="s">
        <v>317</v>
      </c>
      <c r="G116" s="42"/>
      <c r="H116" s="42"/>
      <c r="I116" s="221"/>
      <c r="J116" s="42"/>
      <c r="K116" s="42"/>
      <c r="L116" s="46"/>
      <c r="M116" s="222"/>
      <c r="N116" s="223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153</v>
      </c>
      <c r="AU116" s="19" t="s">
        <v>149</v>
      </c>
    </row>
    <row r="117" s="2" customFormat="1" ht="16.5" customHeight="1">
      <c r="A117" s="40"/>
      <c r="B117" s="41"/>
      <c r="C117" s="206" t="s">
        <v>214</v>
      </c>
      <c r="D117" s="206" t="s">
        <v>143</v>
      </c>
      <c r="E117" s="207" t="s">
        <v>318</v>
      </c>
      <c r="F117" s="208" t="s">
        <v>319</v>
      </c>
      <c r="G117" s="209" t="s">
        <v>308</v>
      </c>
      <c r="H117" s="210">
        <v>1.4279999999999999</v>
      </c>
      <c r="I117" s="211"/>
      <c r="J117" s="212">
        <f>ROUND(I117*H117,2)</f>
        <v>0</v>
      </c>
      <c r="K117" s="208" t="s">
        <v>147</v>
      </c>
      <c r="L117" s="46"/>
      <c r="M117" s="213" t="s">
        <v>19</v>
      </c>
      <c r="N117" s="214" t="s">
        <v>42</v>
      </c>
      <c r="O117" s="86"/>
      <c r="P117" s="215">
        <f>O117*H117</f>
        <v>0</v>
      </c>
      <c r="Q117" s="215">
        <v>0</v>
      </c>
      <c r="R117" s="215">
        <f>Q117*H117</f>
        <v>0</v>
      </c>
      <c r="S117" s="215">
        <v>0</v>
      </c>
      <c r="T117" s="216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7" t="s">
        <v>148</v>
      </c>
      <c r="AT117" s="217" t="s">
        <v>143</v>
      </c>
      <c r="AU117" s="217" t="s">
        <v>149</v>
      </c>
      <c r="AY117" s="19" t="s">
        <v>140</v>
      </c>
      <c r="BE117" s="218">
        <f>IF(N117="základní",J117,0)</f>
        <v>0</v>
      </c>
      <c r="BF117" s="218">
        <f>IF(N117="snížená",J117,0)</f>
        <v>0</v>
      </c>
      <c r="BG117" s="218">
        <f>IF(N117="zákl. přenesená",J117,0)</f>
        <v>0</v>
      </c>
      <c r="BH117" s="218">
        <f>IF(N117="sníž. přenesená",J117,0)</f>
        <v>0</v>
      </c>
      <c r="BI117" s="218">
        <f>IF(N117="nulová",J117,0)</f>
        <v>0</v>
      </c>
      <c r="BJ117" s="19" t="s">
        <v>149</v>
      </c>
      <c r="BK117" s="218">
        <f>ROUND(I117*H117,2)</f>
        <v>0</v>
      </c>
      <c r="BL117" s="19" t="s">
        <v>148</v>
      </c>
      <c r="BM117" s="217" t="s">
        <v>1658</v>
      </c>
    </row>
    <row r="118" s="2" customFormat="1">
      <c r="A118" s="40"/>
      <c r="B118" s="41"/>
      <c r="C118" s="42"/>
      <c r="D118" s="219" t="s">
        <v>151</v>
      </c>
      <c r="E118" s="42"/>
      <c r="F118" s="220" t="s">
        <v>321</v>
      </c>
      <c r="G118" s="42"/>
      <c r="H118" s="42"/>
      <c r="I118" s="221"/>
      <c r="J118" s="42"/>
      <c r="K118" s="42"/>
      <c r="L118" s="46"/>
      <c r="M118" s="222"/>
      <c r="N118" s="223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151</v>
      </c>
      <c r="AU118" s="19" t="s">
        <v>149</v>
      </c>
    </row>
    <row r="119" s="2" customFormat="1">
      <c r="A119" s="40"/>
      <c r="B119" s="41"/>
      <c r="C119" s="42"/>
      <c r="D119" s="224" t="s">
        <v>153</v>
      </c>
      <c r="E119" s="42"/>
      <c r="F119" s="225" t="s">
        <v>322</v>
      </c>
      <c r="G119" s="42"/>
      <c r="H119" s="42"/>
      <c r="I119" s="221"/>
      <c r="J119" s="42"/>
      <c r="K119" s="42"/>
      <c r="L119" s="46"/>
      <c r="M119" s="222"/>
      <c r="N119" s="223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153</v>
      </c>
      <c r="AU119" s="19" t="s">
        <v>149</v>
      </c>
    </row>
    <row r="120" s="13" customFormat="1">
      <c r="A120" s="13"/>
      <c r="B120" s="226"/>
      <c r="C120" s="227"/>
      <c r="D120" s="219" t="s">
        <v>155</v>
      </c>
      <c r="E120" s="227"/>
      <c r="F120" s="229" t="s">
        <v>1659</v>
      </c>
      <c r="G120" s="227"/>
      <c r="H120" s="230">
        <v>1.4279999999999999</v>
      </c>
      <c r="I120" s="231"/>
      <c r="J120" s="227"/>
      <c r="K120" s="227"/>
      <c r="L120" s="232"/>
      <c r="M120" s="233"/>
      <c r="N120" s="234"/>
      <c r="O120" s="234"/>
      <c r="P120" s="234"/>
      <c r="Q120" s="234"/>
      <c r="R120" s="234"/>
      <c r="S120" s="234"/>
      <c r="T120" s="235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6" t="s">
        <v>155</v>
      </c>
      <c r="AU120" s="236" t="s">
        <v>149</v>
      </c>
      <c r="AV120" s="13" t="s">
        <v>149</v>
      </c>
      <c r="AW120" s="13" t="s">
        <v>4</v>
      </c>
      <c r="AX120" s="13" t="s">
        <v>78</v>
      </c>
      <c r="AY120" s="236" t="s">
        <v>140</v>
      </c>
    </row>
    <row r="121" s="2" customFormat="1" ht="21.75" customHeight="1">
      <c r="A121" s="40"/>
      <c r="B121" s="41"/>
      <c r="C121" s="206" t="s">
        <v>218</v>
      </c>
      <c r="D121" s="206" t="s">
        <v>143</v>
      </c>
      <c r="E121" s="207" t="s">
        <v>1396</v>
      </c>
      <c r="F121" s="208" t="s">
        <v>1397</v>
      </c>
      <c r="G121" s="209" t="s">
        <v>308</v>
      </c>
      <c r="H121" s="210">
        <v>0.119</v>
      </c>
      <c r="I121" s="211"/>
      <c r="J121" s="212">
        <f>ROUND(I121*H121,2)</f>
        <v>0</v>
      </c>
      <c r="K121" s="208" t="s">
        <v>147</v>
      </c>
      <c r="L121" s="46"/>
      <c r="M121" s="213" t="s">
        <v>19</v>
      </c>
      <c r="N121" s="214" t="s">
        <v>42</v>
      </c>
      <c r="O121" s="86"/>
      <c r="P121" s="215">
        <f>O121*H121</f>
        <v>0</v>
      </c>
      <c r="Q121" s="215">
        <v>0</v>
      </c>
      <c r="R121" s="215">
        <f>Q121*H121</f>
        <v>0</v>
      </c>
      <c r="S121" s="215">
        <v>0</v>
      </c>
      <c r="T121" s="216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7" t="s">
        <v>148</v>
      </c>
      <c r="AT121" s="217" t="s">
        <v>143</v>
      </c>
      <c r="AU121" s="217" t="s">
        <v>149</v>
      </c>
      <c r="AY121" s="19" t="s">
        <v>140</v>
      </c>
      <c r="BE121" s="218">
        <f>IF(N121="základní",J121,0)</f>
        <v>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9" t="s">
        <v>149</v>
      </c>
      <c r="BK121" s="218">
        <f>ROUND(I121*H121,2)</f>
        <v>0</v>
      </c>
      <c r="BL121" s="19" t="s">
        <v>148</v>
      </c>
      <c r="BM121" s="217" t="s">
        <v>1660</v>
      </c>
    </row>
    <row r="122" s="2" customFormat="1">
      <c r="A122" s="40"/>
      <c r="B122" s="41"/>
      <c r="C122" s="42"/>
      <c r="D122" s="219" t="s">
        <v>151</v>
      </c>
      <c r="E122" s="42"/>
      <c r="F122" s="220" t="s">
        <v>1399</v>
      </c>
      <c r="G122" s="42"/>
      <c r="H122" s="42"/>
      <c r="I122" s="221"/>
      <c r="J122" s="42"/>
      <c r="K122" s="42"/>
      <c r="L122" s="46"/>
      <c r="M122" s="222"/>
      <c r="N122" s="223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151</v>
      </c>
      <c r="AU122" s="19" t="s">
        <v>149</v>
      </c>
    </row>
    <row r="123" s="2" customFormat="1">
      <c r="A123" s="40"/>
      <c r="B123" s="41"/>
      <c r="C123" s="42"/>
      <c r="D123" s="224" t="s">
        <v>153</v>
      </c>
      <c r="E123" s="42"/>
      <c r="F123" s="225" t="s">
        <v>1400</v>
      </c>
      <c r="G123" s="42"/>
      <c r="H123" s="42"/>
      <c r="I123" s="221"/>
      <c r="J123" s="42"/>
      <c r="K123" s="42"/>
      <c r="L123" s="46"/>
      <c r="M123" s="222"/>
      <c r="N123" s="223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153</v>
      </c>
      <c r="AU123" s="19" t="s">
        <v>149</v>
      </c>
    </row>
    <row r="124" s="12" customFormat="1" ht="22.8" customHeight="1">
      <c r="A124" s="12"/>
      <c r="B124" s="190"/>
      <c r="C124" s="191"/>
      <c r="D124" s="192" t="s">
        <v>69</v>
      </c>
      <c r="E124" s="204" t="s">
        <v>330</v>
      </c>
      <c r="F124" s="204" t="s">
        <v>331</v>
      </c>
      <c r="G124" s="191"/>
      <c r="H124" s="191"/>
      <c r="I124" s="194"/>
      <c r="J124" s="205">
        <f>BK124</f>
        <v>0</v>
      </c>
      <c r="K124" s="191"/>
      <c r="L124" s="196"/>
      <c r="M124" s="197"/>
      <c r="N124" s="198"/>
      <c r="O124" s="198"/>
      <c r="P124" s="199">
        <f>SUM(P125:P127)</f>
        <v>0</v>
      </c>
      <c r="Q124" s="198"/>
      <c r="R124" s="199">
        <f>SUM(R125:R127)</f>
        <v>0</v>
      </c>
      <c r="S124" s="198"/>
      <c r="T124" s="200">
        <f>SUM(T125:T127)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1" t="s">
        <v>78</v>
      </c>
      <c r="AT124" s="202" t="s">
        <v>69</v>
      </c>
      <c r="AU124" s="202" t="s">
        <v>78</v>
      </c>
      <c r="AY124" s="201" t="s">
        <v>140</v>
      </c>
      <c r="BK124" s="203">
        <f>SUM(BK125:BK127)</f>
        <v>0</v>
      </c>
    </row>
    <row r="125" s="2" customFormat="1" ht="16.5" customHeight="1">
      <c r="A125" s="40"/>
      <c r="B125" s="41"/>
      <c r="C125" s="206" t="s">
        <v>230</v>
      </c>
      <c r="D125" s="206" t="s">
        <v>143</v>
      </c>
      <c r="E125" s="207" t="s">
        <v>333</v>
      </c>
      <c r="F125" s="208" t="s">
        <v>334</v>
      </c>
      <c r="G125" s="209" t="s">
        <v>308</v>
      </c>
      <c r="H125" s="210">
        <v>0.156</v>
      </c>
      <c r="I125" s="211"/>
      <c r="J125" s="212">
        <f>ROUND(I125*H125,2)</f>
        <v>0</v>
      </c>
      <c r="K125" s="208" t="s">
        <v>147</v>
      </c>
      <c r="L125" s="46"/>
      <c r="M125" s="213" t="s">
        <v>19</v>
      </c>
      <c r="N125" s="214" t="s">
        <v>42</v>
      </c>
      <c r="O125" s="86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7" t="s">
        <v>148</v>
      </c>
      <c r="AT125" s="217" t="s">
        <v>143</v>
      </c>
      <c r="AU125" s="217" t="s">
        <v>149</v>
      </c>
      <c r="AY125" s="19" t="s">
        <v>140</v>
      </c>
      <c r="BE125" s="218">
        <f>IF(N125="základní",J125,0)</f>
        <v>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9" t="s">
        <v>149</v>
      </c>
      <c r="BK125" s="218">
        <f>ROUND(I125*H125,2)</f>
        <v>0</v>
      </c>
      <c r="BL125" s="19" t="s">
        <v>148</v>
      </c>
      <c r="BM125" s="217" t="s">
        <v>1661</v>
      </c>
    </row>
    <row r="126" s="2" customFormat="1">
      <c r="A126" s="40"/>
      <c r="B126" s="41"/>
      <c r="C126" s="42"/>
      <c r="D126" s="219" t="s">
        <v>151</v>
      </c>
      <c r="E126" s="42"/>
      <c r="F126" s="220" t="s">
        <v>336</v>
      </c>
      <c r="G126" s="42"/>
      <c r="H126" s="42"/>
      <c r="I126" s="221"/>
      <c r="J126" s="42"/>
      <c r="K126" s="42"/>
      <c r="L126" s="46"/>
      <c r="M126" s="222"/>
      <c r="N126" s="223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151</v>
      </c>
      <c r="AU126" s="19" t="s">
        <v>149</v>
      </c>
    </row>
    <row r="127" s="2" customFormat="1">
      <c r="A127" s="40"/>
      <c r="B127" s="41"/>
      <c r="C127" s="42"/>
      <c r="D127" s="224" t="s">
        <v>153</v>
      </c>
      <c r="E127" s="42"/>
      <c r="F127" s="225" t="s">
        <v>337</v>
      </c>
      <c r="G127" s="42"/>
      <c r="H127" s="42"/>
      <c r="I127" s="221"/>
      <c r="J127" s="42"/>
      <c r="K127" s="42"/>
      <c r="L127" s="46"/>
      <c r="M127" s="222"/>
      <c r="N127" s="223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153</v>
      </c>
      <c r="AU127" s="19" t="s">
        <v>149</v>
      </c>
    </row>
    <row r="128" s="12" customFormat="1" ht="25.92" customHeight="1">
      <c r="A128" s="12"/>
      <c r="B128" s="190"/>
      <c r="C128" s="191"/>
      <c r="D128" s="192" t="s">
        <v>69</v>
      </c>
      <c r="E128" s="193" t="s">
        <v>338</v>
      </c>
      <c r="F128" s="193" t="s">
        <v>339</v>
      </c>
      <c r="G128" s="191"/>
      <c r="H128" s="191"/>
      <c r="I128" s="194"/>
      <c r="J128" s="195">
        <f>BK128</f>
        <v>0</v>
      </c>
      <c r="K128" s="191"/>
      <c r="L128" s="196"/>
      <c r="M128" s="197"/>
      <c r="N128" s="198"/>
      <c r="O128" s="198"/>
      <c r="P128" s="199">
        <f>P129+P201</f>
        <v>0</v>
      </c>
      <c r="Q128" s="198"/>
      <c r="R128" s="199">
        <f>R129+R201</f>
        <v>0.176815</v>
      </c>
      <c r="S128" s="198"/>
      <c r="T128" s="200">
        <f>T129+T201</f>
        <v>0.0073360000000000005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1" t="s">
        <v>149</v>
      </c>
      <c r="AT128" s="202" t="s">
        <v>69</v>
      </c>
      <c r="AU128" s="202" t="s">
        <v>70</v>
      </c>
      <c r="AY128" s="201" t="s">
        <v>140</v>
      </c>
      <c r="BK128" s="203">
        <f>BK129+BK201</f>
        <v>0</v>
      </c>
    </row>
    <row r="129" s="12" customFormat="1" ht="22.8" customHeight="1">
      <c r="A129" s="12"/>
      <c r="B129" s="190"/>
      <c r="C129" s="191"/>
      <c r="D129" s="192" t="s">
        <v>69</v>
      </c>
      <c r="E129" s="204" t="s">
        <v>654</v>
      </c>
      <c r="F129" s="204" t="s">
        <v>655</v>
      </c>
      <c r="G129" s="191"/>
      <c r="H129" s="191"/>
      <c r="I129" s="194"/>
      <c r="J129" s="205">
        <f>BK129</f>
        <v>0</v>
      </c>
      <c r="K129" s="191"/>
      <c r="L129" s="196"/>
      <c r="M129" s="197"/>
      <c r="N129" s="198"/>
      <c r="O129" s="198"/>
      <c r="P129" s="199">
        <f>SUM(P130:P200)</f>
        <v>0</v>
      </c>
      <c r="Q129" s="198"/>
      <c r="R129" s="199">
        <f>SUM(R130:R200)</f>
        <v>0.16971500000000001</v>
      </c>
      <c r="S129" s="198"/>
      <c r="T129" s="200">
        <f>SUM(T130:T200)</f>
        <v>0.0073360000000000005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01" t="s">
        <v>149</v>
      </c>
      <c r="AT129" s="202" t="s">
        <v>69</v>
      </c>
      <c r="AU129" s="202" t="s">
        <v>78</v>
      </c>
      <c r="AY129" s="201" t="s">
        <v>140</v>
      </c>
      <c r="BK129" s="203">
        <f>SUM(BK130:BK200)</f>
        <v>0</v>
      </c>
    </row>
    <row r="130" s="2" customFormat="1" ht="16.5" customHeight="1">
      <c r="A130" s="40"/>
      <c r="B130" s="41"/>
      <c r="C130" s="206" t="s">
        <v>239</v>
      </c>
      <c r="D130" s="206" t="s">
        <v>143</v>
      </c>
      <c r="E130" s="207" t="s">
        <v>1662</v>
      </c>
      <c r="F130" s="208" t="s">
        <v>1663</v>
      </c>
      <c r="G130" s="209" t="s">
        <v>209</v>
      </c>
      <c r="H130" s="210">
        <v>15</v>
      </c>
      <c r="I130" s="211"/>
      <c r="J130" s="212">
        <f>ROUND(I130*H130,2)</f>
        <v>0</v>
      </c>
      <c r="K130" s="208" t="s">
        <v>147</v>
      </c>
      <c r="L130" s="46"/>
      <c r="M130" s="213" t="s">
        <v>19</v>
      </c>
      <c r="N130" s="214" t="s">
        <v>42</v>
      </c>
      <c r="O130" s="86"/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7" t="s">
        <v>284</v>
      </c>
      <c r="AT130" s="217" t="s">
        <v>143</v>
      </c>
      <c r="AU130" s="217" t="s">
        <v>149</v>
      </c>
      <c r="AY130" s="19" t="s">
        <v>140</v>
      </c>
      <c r="BE130" s="218">
        <f>IF(N130="základní",J130,0)</f>
        <v>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9" t="s">
        <v>149</v>
      </c>
      <c r="BK130" s="218">
        <f>ROUND(I130*H130,2)</f>
        <v>0</v>
      </c>
      <c r="BL130" s="19" t="s">
        <v>284</v>
      </c>
      <c r="BM130" s="217" t="s">
        <v>1664</v>
      </c>
    </row>
    <row r="131" s="2" customFormat="1">
      <c r="A131" s="40"/>
      <c r="B131" s="41"/>
      <c r="C131" s="42"/>
      <c r="D131" s="219" t="s">
        <v>151</v>
      </c>
      <c r="E131" s="42"/>
      <c r="F131" s="220" t="s">
        <v>1665</v>
      </c>
      <c r="G131" s="42"/>
      <c r="H131" s="42"/>
      <c r="I131" s="221"/>
      <c r="J131" s="42"/>
      <c r="K131" s="42"/>
      <c r="L131" s="46"/>
      <c r="M131" s="222"/>
      <c r="N131" s="223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151</v>
      </c>
      <c r="AU131" s="19" t="s">
        <v>149</v>
      </c>
    </row>
    <row r="132" s="2" customFormat="1">
      <c r="A132" s="40"/>
      <c r="B132" s="41"/>
      <c r="C132" s="42"/>
      <c r="D132" s="224" t="s">
        <v>153</v>
      </c>
      <c r="E132" s="42"/>
      <c r="F132" s="225" t="s">
        <v>1666</v>
      </c>
      <c r="G132" s="42"/>
      <c r="H132" s="42"/>
      <c r="I132" s="221"/>
      <c r="J132" s="42"/>
      <c r="K132" s="42"/>
      <c r="L132" s="46"/>
      <c r="M132" s="222"/>
      <c r="N132" s="223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153</v>
      </c>
      <c r="AU132" s="19" t="s">
        <v>149</v>
      </c>
    </row>
    <row r="133" s="2" customFormat="1" ht="16.5" customHeight="1">
      <c r="A133" s="40"/>
      <c r="B133" s="41"/>
      <c r="C133" s="248" t="s">
        <v>246</v>
      </c>
      <c r="D133" s="248" t="s">
        <v>215</v>
      </c>
      <c r="E133" s="249" t="s">
        <v>1667</v>
      </c>
      <c r="F133" s="250" t="s">
        <v>1668</v>
      </c>
      <c r="G133" s="251" t="s">
        <v>209</v>
      </c>
      <c r="H133" s="252">
        <v>15.75</v>
      </c>
      <c r="I133" s="253"/>
      <c r="J133" s="254">
        <f>ROUND(I133*H133,2)</f>
        <v>0</v>
      </c>
      <c r="K133" s="250" t="s">
        <v>147</v>
      </c>
      <c r="L133" s="255"/>
      <c r="M133" s="256" t="s">
        <v>19</v>
      </c>
      <c r="N133" s="257" t="s">
        <v>42</v>
      </c>
      <c r="O133" s="86"/>
      <c r="P133" s="215">
        <f>O133*H133</f>
        <v>0</v>
      </c>
      <c r="Q133" s="215">
        <v>0.00038999999999999999</v>
      </c>
      <c r="R133" s="215">
        <f>Q133*H133</f>
        <v>0.0061424999999999995</v>
      </c>
      <c r="S133" s="215">
        <v>0</v>
      </c>
      <c r="T133" s="216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7" t="s">
        <v>354</v>
      </c>
      <c r="AT133" s="217" t="s">
        <v>215</v>
      </c>
      <c r="AU133" s="217" t="s">
        <v>149</v>
      </c>
      <c r="AY133" s="19" t="s">
        <v>140</v>
      </c>
      <c r="BE133" s="218">
        <f>IF(N133="základní",J133,0)</f>
        <v>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9" t="s">
        <v>149</v>
      </c>
      <c r="BK133" s="218">
        <f>ROUND(I133*H133,2)</f>
        <v>0</v>
      </c>
      <c r="BL133" s="19" t="s">
        <v>284</v>
      </c>
      <c r="BM133" s="217" t="s">
        <v>1669</v>
      </c>
    </row>
    <row r="134" s="2" customFormat="1">
      <c r="A134" s="40"/>
      <c r="B134" s="41"/>
      <c r="C134" s="42"/>
      <c r="D134" s="219" t="s">
        <v>151</v>
      </c>
      <c r="E134" s="42"/>
      <c r="F134" s="220" t="s">
        <v>1668</v>
      </c>
      <c r="G134" s="42"/>
      <c r="H134" s="42"/>
      <c r="I134" s="221"/>
      <c r="J134" s="42"/>
      <c r="K134" s="42"/>
      <c r="L134" s="46"/>
      <c r="M134" s="222"/>
      <c r="N134" s="223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151</v>
      </c>
      <c r="AU134" s="19" t="s">
        <v>149</v>
      </c>
    </row>
    <row r="135" s="13" customFormat="1">
      <c r="A135" s="13"/>
      <c r="B135" s="226"/>
      <c r="C135" s="227"/>
      <c r="D135" s="219" t="s">
        <v>155</v>
      </c>
      <c r="E135" s="227"/>
      <c r="F135" s="229" t="s">
        <v>1670</v>
      </c>
      <c r="G135" s="227"/>
      <c r="H135" s="230">
        <v>15.75</v>
      </c>
      <c r="I135" s="231"/>
      <c r="J135" s="227"/>
      <c r="K135" s="227"/>
      <c r="L135" s="232"/>
      <c r="M135" s="233"/>
      <c r="N135" s="234"/>
      <c r="O135" s="234"/>
      <c r="P135" s="234"/>
      <c r="Q135" s="234"/>
      <c r="R135" s="234"/>
      <c r="S135" s="234"/>
      <c r="T135" s="23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6" t="s">
        <v>155</v>
      </c>
      <c r="AU135" s="236" t="s">
        <v>149</v>
      </c>
      <c r="AV135" s="13" t="s">
        <v>149</v>
      </c>
      <c r="AW135" s="13" t="s">
        <v>4</v>
      </c>
      <c r="AX135" s="13" t="s">
        <v>78</v>
      </c>
      <c r="AY135" s="236" t="s">
        <v>140</v>
      </c>
    </row>
    <row r="136" s="2" customFormat="1" ht="16.5" customHeight="1">
      <c r="A136" s="40"/>
      <c r="B136" s="41"/>
      <c r="C136" s="206" t="s">
        <v>8</v>
      </c>
      <c r="D136" s="206" t="s">
        <v>143</v>
      </c>
      <c r="E136" s="207" t="s">
        <v>1671</v>
      </c>
      <c r="F136" s="208" t="s">
        <v>1672</v>
      </c>
      <c r="G136" s="209" t="s">
        <v>209</v>
      </c>
      <c r="H136" s="210">
        <v>7.5</v>
      </c>
      <c r="I136" s="211"/>
      <c r="J136" s="212">
        <f>ROUND(I136*H136,2)</f>
        <v>0</v>
      </c>
      <c r="K136" s="208" t="s">
        <v>147</v>
      </c>
      <c r="L136" s="46"/>
      <c r="M136" s="213" t="s">
        <v>19</v>
      </c>
      <c r="N136" s="214" t="s">
        <v>42</v>
      </c>
      <c r="O136" s="86"/>
      <c r="P136" s="215">
        <f>O136*H136</f>
        <v>0</v>
      </c>
      <c r="Q136" s="215">
        <v>0</v>
      </c>
      <c r="R136" s="215">
        <f>Q136*H136</f>
        <v>0</v>
      </c>
      <c r="S136" s="215">
        <v>0</v>
      </c>
      <c r="T136" s="216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7" t="s">
        <v>284</v>
      </c>
      <c r="AT136" s="217" t="s">
        <v>143</v>
      </c>
      <c r="AU136" s="217" t="s">
        <v>149</v>
      </c>
      <c r="AY136" s="19" t="s">
        <v>140</v>
      </c>
      <c r="BE136" s="218">
        <f>IF(N136="základní",J136,0)</f>
        <v>0</v>
      </c>
      <c r="BF136" s="218">
        <f>IF(N136="snížená",J136,0)</f>
        <v>0</v>
      </c>
      <c r="BG136" s="218">
        <f>IF(N136="zákl. přenesená",J136,0)</f>
        <v>0</v>
      </c>
      <c r="BH136" s="218">
        <f>IF(N136="sníž. přenesená",J136,0)</f>
        <v>0</v>
      </c>
      <c r="BI136" s="218">
        <f>IF(N136="nulová",J136,0)</f>
        <v>0</v>
      </c>
      <c r="BJ136" s="19" t="s">
        <v>149</v>
      </c>
      <c r="BK136" s="218">
        <f>ROUND(I136*H136,2)</f>
        <v>0</v>
      </c>
      <c r="BL136" s="19" t="s">
        <v>284</v>
      </c>
      <c r="BM136" s="217" t="s">
        <v>1673</v>
      </c>
    </row>
    <row r="137" s="2" customFormat="1">
      <c r="A137" s="40"/>
      <c r="B137" s="41"/>
      <c r="C137" s="42"/>
      <c r="D137" s="219" t="s">
        <v>151</v>
      </c>
      <c r="E137" s="42"/>
      <c r="F137" s="220" t="s">
        <v>1674</v>
      </c>
      <c r="G137" s="42"/>
      <c r="H137" s="42"/>
      <c r="I137" s="221"/>
      <c r="J137" s="42"/>
      <c r="K137" s="42"/>
      <c r="L137" s="46"/>
      <c r="M137" s="222"/>
      <c r="N137" s="223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151</v>
      </c>
      <c r="AU137" s="19" t="s">
        <v>149</v>
      </c>
    </row>
    <row r="138" s="2" customFormat="1">
      <c r="A138" s="40"/>
      <c r="B138" s="41"/>
      <c r="C138" s="42"/>
      <c r="D138" s="224" t="s">
        <v>153</v>
      </c>
      <c r="E138" s="42"/>
      <c r="F138" s="225" t="s">
        <v>1675</v>
      </c>
      <c r="G138" s="42"/>
      <c r="H138" s="42"/>
      <c r="I138" s="221"/>
      <c r="J138" s="42"/>
      <c r="K138" s="42"/>
      <c r="L138" s="46"/>
      <c r="M138" s="222"/>
      <c r="N138" s="223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153</v>
      </c>
      <c r="AU138" s="19" t="s">
        <v>149</v>
      </c>
    </row>
    <row r="139" s="2" customFormat="1" ht="16.5" customHeight="1">
      <c r="A139" s="40"/>
      <c r="B139" s="41"/>
      <c r="C139" s="248" t="s">
        <v>261</v>
      </c>
      <c r="D139" s="248" t="s">
        <v>215</v>
      </c>
      <c r="E139" s="249" t="s">
        <v>1676</v>
      </c>
      <c r="F139" s="250" t="s">
        <v>1677</v>
      </c>
      <c r="G139" s="251" t="s">
        <v>209</v>
      </c>
      <c r="H139" s="252">
        <v>8.625</v>
      </c>
      <c r="I139" s="253"/>
      <c r="J139" s="254">
        <f>ROUND(I139*H139,2)</f>
        <v>0</v>
      </c>
      <c r="K139" s="250" t="s">
        <v>147</v>
      </c>
      <c r="L139" s="255"/>
      <c r="M139" s="256" t="s">
        <v>19</v>
      </c>
      <c r="N139" s="257" t="s">
        <v>42</v>
      </c>
      <c r="O139" s="86"/>
      <c r="P139" s="215">
        <f>O139*H139</f>
        <v>0</v>
      </c>
      <c r="Q139" s="215">
        <v>0.00010000000000000001</v>
      </c>
      <c r="R139" s="215">
        <f>Q139*H139</f>
        <v>0.00086250000000000009</v>
      </c>
      <c r="S139" s="215">
        <v>0</v>
      </c>
      <c r="T139" s="216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7" t="s">
        <v>354</v>
      </c>
      <c r="AT139" s="217" t="s">
        <v>215</v>
      </c>
      <c r="AU139" s="217" t="s">
        <v>149</v>
      </c>
      <c r="AY139" s="19" t="s">
        <v>140</v>
      </c>
      <c r="BE139" s="218">
        <f>IF(N139="základní",J139,0)</f>
        <v>0</v>
      </c>
      <c r="BF139" s="218">
        <f>IF(N139="snížená",J139,0)</f>
        <v>0</v>
      </c>
      <c r="BG139" s="218">
        <f>IF(N139="zákl. přenesená",J139,0)</f>
        <v>0</v>
      </c>
      <c r="BH139" s="218">
        <f>IF(N139="sníž. přenesená",J139,0)</f>
        <v>0</v>
      </c>
      <c r="BI139" s="218">
        <f>IF(N139="nulová",J139,0)</f>
        <v>0</v>
      </c>
      <c r="BJ139" s="19" t="s">
        <v>149</v>
      </c>
      <c r="BK139" s="218">
        <f>ROUND(I139*H139,2)</f>
        <v>0</v>
      </c>
      <c r="BL139" s="19" t="s">
        <v>284</v>
      </c>
      <c r="BM139" s="217" t="s">
        <v>1678</v>
      </c>
    </row>
    <row r="140" s="2" customFormat="1">
      <c r="A140" s="40"/>
      <c r="B140" s="41"/>
      <c r="C140" s="42"/>
      <c r="D140" s="219" t="s">
        <v>151</v>
      </c>
      <c r="E140" s="42"/>
      <c r="F140" s="220" t="s">
        <v>1677</v>
      </c>
      <c r="G140" s="42"/>
      <c r="H140" s="42"/>
      <c r="I140" s="221"/>
      <c r="J140" s="42"/>
      <c r="K140" s="42"/>
      <c r="L140" s="46"/>
      <c r="M140" s="222"/>
      <c r="N140" s="223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151</v>
      </c>
      <c r="AU140" s="19" t="s">
        <v>149</v>
      </c>
    </row>
    <row r="141" s="13" customFormat="1">
      <c r="A141" s="13"/>
      <c r="B141" s="226"/>
      <c r="C141" s="227"/>
      <c r="D141" s="219" t="s">
        <v>155</v>
      </c>
      <c r="E141" s="227"/>
      <c r="F141" s="229" t="s">
        <v>1679</v>
      </c>
      <c r="G141" s="227"/>
      <c r="H141" s="230">
        <v>8.625</v>
      </c>
      <c r="I141" s="231"/>
      <c r="J141" s="227"/>
      <c r="K141" s="227"/>
      <c r="L141" s="232"/>
      <c r="M141" s="233"/>
      <c r="N141" s="234"/>
      <c r="O141" s="234"/>
      <c r="P141" s="234"/>
      <c r="Q141" s="234"/>
      <c r="R141" s="234"/>
      <c r="S141" s="234"/>
      <c r="T141" s="23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6" t="s">
        <v>155</v>
      </c>
      <c r="AU141" s="236" t="s">
        <v>149</v>
      </c>
      <c r="AV141" s="13" t="s">
        <v>149</v>
      </c>
      <c r="AW141" s="13" t="s">
        <v>4</v>
      </c>
      <c r="AX141" s="13" t="s">
        <v>78</v>
      </c>
      <c r="AY141" s="236" t="s">
        <v>140</v>
      </c>
    </row>
    <row r="142" s="2" customFormat="1" ht="16.5" customHeight="1">
      <c r="A142" s="40"/>
      <c r="B142" s="41"/>
      <c r="C142" s="206" t="s">
        <v>269</v>
      </c>
      <c r="D142" s="206" t="s">
        <v>143</v>
      </c>
      <c r="E142" s="207" t="s">
        <v>1671</v>
      </c>
      <c r="F142" s="208" t="s">
        <v>1672</v>
      </c>
      <c r="G142" s="209" t="s">
        <v>209</v>
      </c>
      <c r="H142" s="210">
        <v>15</v>
      </c>
      <c r="I142" s="211"/>
      <c r="J142" s="212">
        <f>ROUND(I142*H142,2)</f>
        <v>0</v>
      </c>
      <c r="K142" s="208" t="s">
        <v>147</v>
      </c>
      <c r="L142" s="46"/>
      <c r="M142" s="213" t="s">
        <v>19</v>
      </c>
      <c r="N142" s="214" t="s">
        <v>42</v>
      </c>
      <c r="O142" s="86"/>
      <c r="P142" s="215">
        <f>O142*H142</f>
        <v>0</v>
      </c>
      <c r="Q142" s="215">
        <v>0</v>
      </c>
      <c r="R142" s="215">
        <f>Q142*H142</f>
        <v>0</v>
      </c>
      <c r="S142" s="215">
        <v>0</v>
      </c>
      <c r="T142" s="216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7" t="s">
        <v>284</v>
      </c>
      <c r="AT142" s="217" t="s">
        <v>143</v>
      </c>
      <c r="AU142" s="217" t="s">
        <v>149</v>
      </c>
      <c r="AY142" s="19" t="s">
        <v>140</v>
      </c>
      <c r="BE142" s="218">
        <f>IF(N142="základní",J142,0)</f>
        <v>0</v>
      </c>
      <c r="BF142" s="218">
        <f>IF(N142="snížená",J142,0)</f>
        <v>0</v>
      </c>
      <c r="BG142" s="218">
        <f>IF(N142="zákl. přenesená",J142,0)</f>
        <v>0</v>
      </c>
      <c r="BH142" s="218">
        <f>IF(N142="sníž. přenesená",J142,0)</f>
        <v>0</v>
      </c>
      <c r="BI142" s="218">
        <f>IF(N142="nulová",J142,0)</f>
        <v>0</v>
      </c>
      <c r="BJ142" s="19" t="s">
        <v>149</v>
      </c>
      <c r="BK142" s="218">
        <f>ROUND(I142*H142,2)</f>
        <v>0</v>
      </c>
      <c r="BL142" s="19" t="s">
        <v>284</v>
      </c>
      <c r="BM142" s="217" t="s">
        <v>1680</v>
      </c>
    </row>
    <row r="143" s="2" customFormat="1">
      <c r="A143" s="40"/>
      <c r="B143" s="41"/>
      <c r="C143" s="42"/>
      <c r="D143" s="219" t="s">
        <v>151</v>
      </c>
      <c r="E143" s="42"/>
      <c r="F143" s="220" t="s">
        <v>1674</v>
      </c>
      <c r="G143" s="42"/>
      <c r="H143" s="42"/>
      <c r="I143" s="221"/>
      <c r="J143" s="42"/>
      <c r="K143" s="42"/>
      <c r="L143" s="46"/>
      <c r="M143" s="222"/>
      <c r="N143" s="223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151</v>
      </c>
      <c r="AU143" s="19" t="s">
        <v>149</v>
      </c>
    </row>
    <row r="144" s="2" customFormat="1">
      <c r="A144" s="40"/>
      <c r="B144" s="41"/>
      <c r="C144" s="42"/>
      <c r="D144" s="224" t="s">
        <v>153</v>
      </c>
      <c r="E144" s="42"/>
      <c r="F144" s="225" t="s">
        <v>1675</v>
      </c>
      <c r="G144" s="42"/>
      <c r="H144" s="42"/>
      <c r="I144" s="221"/>
      <c r="J144" s="42"/>
      <c r="K144" s="42"/>
      <c r="L144" s="46"/>
      <c r="M144" s="222"/>
      <c r="N144" s="223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153</v>
      </c>
      <c r="AU144" s="19" t="s">
        <v>149</v>
      </c>
    </row>
    <row r="145" s="2" customFormat="1" ht="16.5" customHeight="1">
      <c r="A145" s="40"/>
      <c r="B145" s="41"/>
      <c r="C145" s="248" t="s">
        <v>276</v>
      </c>
      <c r="D145" s="248" t="s">
        <v>215</v>
      </c>
      <c r="E145" s="249" t="s">
        <v>1676</v>
      </c>
      <c r="F145" s="250" t="s">
        <v>1677</v>
      </c>
      <c r="G145" s="251" t="s">
        <v>209</v>
      </c>
      <c r="H145" s="252">
        <v>17.25</v>
      </c>
      <c r="I145" s="253"/>
      <c r="J145" s="254">
        <f>ROUND(I145*H145,2)</f>
        <v>0</v>
      </c>
      <c r="K145" s="250" t="s">
        <v>147</v>
      </c>
      <c r="L145" s="255"/>
      <c r="M145" s="256" t="s">
        <v>19</v>
      </c>
      <c r="N145" s="257" t="s">
        <v>42</v>
      </c>
      <c r="O145" s="86"/>
      <c r="P145" s="215">
        <f>O145*H145</f>
        <v>0</v>
      </c>
      <c r="Q145" s="215">
        <v>0.00010000000000000001</v>
      </c>
      <c r="R145" s="215">
        <f>Q145*H145</f>
        <v>0.0017250000000000002</v>
      </c>
      <c r="S145" s="215">
        <v>0</v>
      </c>
      <c r="T145" s="216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17" t="s">
        <v>354</v>
      </c>
      <c r="AT145" s="217" t="s">
        <v>215</v>
      </c>
      <c r="AU145" s="217" t="s">
        <v>149</v>
      </c>
      <c r="AY145" s="19" t="s">
        <v>140</v>
      </c>
      <c r="BE145" s="218">
        <f>IF(N145="základní",J145,0)</f>
        <v>0</v>
      </c>
      <c r="BF145" s="218">
        <f>IF(N145="snížená",J145,0)</f>
        <v>0</v>
      </c>
      <c r="BG145" s="218">
        <f>IF(N145="zákl. přenesená",J145,0)</f>
        <v>0</v>
      </c>
      <c r="BH145" s="218">
        <f>IF(N145="sníž. přenesená",J145,0)</f>
        <v>0</v>
      </c>
      <c r="BI145" s="218">
        <f>IF(N145="nulová",J145,0)</f>
        <v>0</v>
      </c>
      <c r="BJ145" s="19" t="s">
        <v>149</v>
      </c>
      <c r="BK145" s="218">
        <f>ROUND(I145*H145,2)</f>
        <v>0</v>
      </c>
      <c r="BL145" s="19" t="s">
        <v>284</v>
      </c>
      <c r="BM145" s="217" t="s">
        <v>1681</v>
      </c>
    </row>
    <row r="146" s="2" customFormat="1">
      <c r="A146" s="40"/>
      <c r="B146" s="41"/>
      <c r="C146" s="42"/>
      <c r="D146" s="219" t="s">
        <v>151</v>
      </c>
      <c r="E146" s="42"/>
      <c r="F146" s="220" t="s">
        <v>1677</v>
      </c>
      <c r="G146" s="42"/>
      <c r="H146" s="42"/>
      <c r="I146" s="221"/>
      <c r="J146" s="42"/>
      <c r="K146" s="42"/>
      <c r="L146" s="46"/>
      <c r="M146" s="222"/>
      <c r="N146" s="223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151</v>
      </c>
      <c r="AU146" s="19" t="s">
        <v>149</v>
      </c>
    </row>
    <row r="147" s="13" customFormat="1">
      <c r="A147" s="13"/>
      <c r="B147" s="226"/>
      <c r="C147" s="227"/>
      <c r="D147" s="219" t="s">
        <v>155</v>
      </c>
      <c r="E147" s="227"/>
      <c r="F147" s="229" t="s">
        <v>1682</v>
      </c>
      <c r="G147" s="227"/>
      <c r="H147" s="230">
        <v>17.25</v>
      </c>
      <c r="I147" s="231"/>
      <c r="J147" s="227"/>
      <c r="K147" s="227"/>
      <c r="L147" s="232"/>
      <c r="M147" s="233"/>
      <c r="N147" s="234"/>
      <c r="O147" s="234"/>
      <c r="P147" s="234"/>
      <c r="Q147" s="234"/>
      <c r="R147" s="234"/>
      <c r="S147" s="234"/>
      <c r="T147" s="23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6" t="s">
        <v>155</v>
      </c>
      <c r="AU147" s="236" t="s">
        <v>149</v>
      </c>
      <c r="AV147" s="13" t="s">
        <v>149</v>
      </c>
      <c r="AW147" s="13" t="s">
        <v>4</v>
      </c>
      <c r="AX147" s="13" t="s">
        <v>78</v>
      </c>
      <c r="AY147" s="236" t="s">
        <v>140</v>
      </c>
    </row>
    <row r="148" s="2" customFormat="1" ht="16.5" customHeight="1">
      <c r="A148" s="40"/>
      <c r="B148" s="41"/>
      <c r="C148" s="206" t="s">
        <v>284</v>
      </c>
      <c r="D148" s="206" t="s">
        <v>143</v>
      </c>
      <c r="E148" s="207" t="s">
        <v>1683</v>
      </c>
      <c r="F148" s="208" t="s">
        <v>1684</v>
      </c>
      <c r="G148" s="209" t="s">
        <v>209</v>
      </c>
      <c r="H148" s="210">
        <v>7.5</v>
      </c>
      <c r="I148" s="211"/>
      <c r="J148" s="212">
        <f>ROUND(I148*H148,2)</f>
        <v>0</v>
      </c>
      <c r="K148" s="208" t="s">
        <v>147</v>
      </c>
      <c r="L148" s="46"/>
      <c r="M148" s="213" t="s">
        <v>19</v>
      </c>
      <c r="N148" s="214" t="s">
        <v>42</v>
      </c>
      <c r="O148" s="86"/>
      <c r="P148" s="215">
        <f>O148*H148</f>
        <v>0</v>
      </c>
      <c r="Q148" s="215">
        <v>0</v>
      </c>
      <c r="R148" s="215">
        <f>Q148*H148</f>
        <v>0</v>
      </c>
      <c r="S148" s="215">
        <v>0</v>
      </c>
      <c r="T148" s="21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284</v>
      </c>
      <c r="AT148" s="217" t="s">
        <v>143</v>
      </c>
      <c r="AU148" s="217" t="s">
        <v>149</v>
      </c>
      <c r="AY148" s="19" t="s">
        <v>140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9" t="s">
        <v>149</v>
      </c>
      <c r="BK148" s="218">
        <f>ROUND(I148*H148,2)</f>
        <v>0</v>
      </c>
      <c r="BL148" s="19" t="s">
        <v>284</v>
      </c>
      <c r="BM148" s="217" t="s">
        <v>1685</v>
      </c>
    </row>
    <row r="149" s="2" customFormat="1">
      <c r="A149" s="40"/>
      <c r="B149" s="41"/>
      <c r="C149" s="42"/>
      <c r="D149" s="219" t="s">
        <v>151</v>
      </c>
      <c r="E149" s="42"/>
      <c r="F149" s="220" t="s">
        <v>1686</v>
      </c>
      <c r="G149" s="42"/>
      <c r="H149" s="42"/>
      <c r="I149" s="221"/>
      <c r="J149" s="42"/>
      <c r="K149" s="42"/>
      <c r="L149" s="46"/>
      <c r="M149" s="222"/>
      <c r="N149" s="223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151</v>
      </c>
      <c r="AU149" s="19" t="s">
        <v>149</v>
      </c>
    </row>
    <row r="150" s="2" customFormat="1">
      <c r="A150" s="40"/>
      <c r="B150" s="41"/>
      <c r="C150" s="42"/>
      <c r="D150" s="224" t="s">
        <v>153</v>
      </c>
      <c r="E150" s="42"/>
      <c r="F150" s="225" t="s">
        <v>1687</v>
      </c>
      <c r="G150" s="42"/>
      <c r="H150" s="42"/>
      <c r="I150" s="221"/>
      <c r="J150" s="42"/>
      <c r="K150" s="42"/>
      <c r="L150" s="46"/>
      <c r="M150" s="222"/>
      <c r="N150" s="223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153</v>
      </c>
      <c r="AU150" s="19" t="s">
        <v>149</v>
      </c>
    </row>
    <row r="151" s="2" customFormat="1" ht="16.5" customHeight="1">
      <c r="A151" s="40"/>
      <c r="B151" s="41"/>
      <c r="C151" s="248" t="s">
        <v>291</v>
      </c>
      <c r="D151" s="248" t="s">
        <v>215</v>
      </c>
      <c r="E151" s="249" t="s">
        <v>1688</v>
      </c>
      <c r="F151" s="250" t="s">
        <v>1689</v>
      </c>
      <c r="G151" s="251" t="s">
        <v>209</v>
      </c>
      <c r="H151" s="252">
        <v>8.625</v>
      </c>
      <c r="I151" s="253"/>
      <c r="J151" s="254">
        <f>ROUND(I151*H151,2)</f>
        <v>0</v>
      </c>
      <c r="K151" s="250" t="s">
        <v>147</v>
      </c>
      <c r="L151" s="255"/>
      <c r="M151" s="256" t="s">
        <v>19</v>
      </c>
      <c r="N151" s="257" t="s">
        <v>42</v>
      </c>
      <c r="O151" s="86"/>
      <c r="P151" s="215">
        <f>O151*H151</f>
        <v>0</v>
      </c>
      <c r="Q151" s="215">
        <v>0.00089999999999999998</v>
      </c>
      <c r="R151" s="215">
        <f>Q151*H151</f>
        <v>0.0077624999999999994</v>
      </c>
      <c r="S151" s="215">
        <v>0</v>
      </c>
      <c r="T151" s="216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17" t="s">
        <v>354</v>
      </c>
      <c r="AT151" s="217" t="s">
        <v>215</v>
      </c>
      <c r="AU151" s="217" t="s">
        <v>149</v>
      </c>
      <c r="AY151" s="19" t="s">
        <v>140</v>
      </c>
      <c r="BE151" s="218">
        <f>IF(N151="základní",J151,0)</f>
        <v>0</v>
      </c>
      <c r="BF151" s="218">
        <f>IF(N151="snížená",J151,0)</f>
        <v>0</v>
      </c>
      <c r="BG151" s="218">
        <f>IF(N151="zákl. přenesená",J151,0)</f>
        <v>0</v>
      </c>
      <c r="BH151" s="218">
        <f>IF(N151="sníž. přenesená",J151,0)</f>
        <v>0</v>
      </c>
      <c r="BI151" s="218">
        <f>IF(N151="nulová",J151,0)</f>
        <v>0</v>
      </c>
      <c r="BJ151" s="19" t="s">
        <v>149</v>
      </c>
      <c r="BK151" s="218">
        <f>ROUND(I151*H151,2)</f>
        <v>0</v>
      </c>
      <c r="BL151" s="19" t="s">
        <v>284</v>
      </c>
      <c r="BM151" s="217" t="s">
        <v>1690</v>
      </c>
    </row>
    <row r="152" s="2" customFormat="1">
      <c r="A152" s="40"/>
      <c r="B152" s="41"/>
      <c r="C152" s="42"/>
      <c r="D152" s="219" t="s">
        <v>151</v>
      </c>
      <c r="E152" s="42"/>
      <c r="F152" s="220" t="s">
        <v>1689</v>
      </c>
      <c r="G152" s="42"/>
      <c r="H152" s="42"/>
      <c r="I152" s="221"/>
      <c r="J152" s="42"/>
      <c r="K152" s="42"/>
      <c r="L152" s="46"/>
      <c r="M152" s="222"/>
      <c r="N152" s="223"/>
      <c r="O152" s="86"/>
      <c r="P152" s="86"/>
      <c r="Q152" s="86"/>
      <c r="R152" s="86"/>
      <c r="S152" s="86"/>
      <c r="T152" s="87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151</v>
      </c>
      <c r="AU152" s="19" t="s">
        <v>149</v>
      </c>
    </row>
    <row r="153" s="13" customFormat="1">
      <c r="A153" s="13"/>
      <c r="B153" s="226"/>
      <c r="C153" s="227"/>
      <c r="D153" s="219" t="s">
        <v>155</v>
      </c>
      <c r="E153" s="227"/>
      <c r="F153" s="229" t="s">
        <v>1679</v>
      </c>
      <c r="G153" s="227"/>
      <c r="H153" s="230">
        <v>8.625</v>
      </c>
      <c r="I153" s="231"/>
      <c r="J153" s="227"/>
      <c r="K153" s="227"/>
      <c r="L153" s="232"/>
      <c r="M153" s="233"/>
      <c r="N153" s="234"/>
      <c r="O153" s="234"/>
      <c r="P153" s="234"/>
      <c r="Q153" s="234"/>
      <c r="R153" s="234"/>
      <c r="S153" s="234"/>
      <c r="T153" s="23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6" t="s">
        <v>155</v>
      </c>
      <c r="AU153" s="236" t="s">
        <v>149</v>
      </c>
      <c r="AV153" s="13" t="s">
        <v>149</v>
      </c>
      <c r="AW153" s="13" t="s">
        <v>4</v>
      </c>
      <c r="AX153" s="13" t="s">
        <v>78</v>
      </c>
      <c r="AY153" s="236" t="s">
        <v>140</v>
      </c>
    </row>
    <row r="154" s="2" customFormat="1" ht="16.5" customHeight="1">
      <c r="A154" s="40"/>
      <c r="B154" s="41"/>
      <c r="C154" s="206" t="s">
        <v>297</v>
      </c>
      <c r="D154" s="206" t="s">
        <v>143</v>
      </c>
      <c r="E154" s="207" t="s">
        <v>1691</v>
      </c>
      <c r="F154" s="208" t="s">
        <v>1692</v>
      </c>
      <c r="G154" s="209" t="s">
        <v>209</v>
      </c>
      <c r="H154" s="210">
        <v>7.5</v>
      </c>
      <c r="I154" s="211"/>
      <c r="J154" s="212">
        <f>ROUND(I154*H154,2)</f>
        <v>0</v>
      </c>
      <c r="K154" s="208" t="s">
        <v>147</v>
      </c>
      <c r="L154" s="46"/>
      <c r="M154" s="213" t="s">
        <v>19</v>
      </c>
      <c r="N154" s="214" t="s">
        <v>42</v>
      </c>
      <c r="O154" s="86"/>
      <c r="P154" s="215">
        <f>O154*H154</f>
        <v>0</v>
      </c>
      <c r="Q154" s="215">
        <v>0</v>
      </c>
      <c r="R154" s="215">
        <f>Q154*H154</f>
        <v>0</v>
      </c>
      <c r="S154" s="215">
        <v>0</v>
      </c>
      <c r="T154" s="216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7" t="s">
        <v>284</v>
      </c>
      <c r="AT154" s="217" t="s">
        <v>143</v>
      </c>
      <c r="AU154" s="217" t="s">
        <v>149</v>
      </c>
      <c r="AY154" s="19" t="s">
        <v>140</v>
      </c>
      <c r="BE154" s="218">
        <f>IF(N154="základní",J154,0)</f>
        <v>0</v>
      </c>
      <c r="BF154" s="218">
        <f>IF(N154="snížená",J154,0)</f>
        <v>0</v>
      </c>
      <c r="BG154" s="218">
        <f>IF(N154="zákl. přenesená",J154,0)</f>
        <v>0</v>
      </c>
      <c r="BH154" s="218">
        <f>IF(N154="sníž. přenesená",J154,0)</f>
        <v>0</v>
      </c>
      <c r="BI154" s="218">
        <f>IF(N154="nulová",J154,0)</f>
        <v>0</v>
      </c>
      <c r="BJ154" s="19" t="s">
        <v>149</v>
      </c>
      <c r="BK154" s="218">
        <f>ROUND(I154*H154,2)</f>
        <v>0</v>
      </c>
      <c r="BL154" s="19" t="s">
        <v>284</v>
      </c>
      <c r="BM154" s="217" t="s">
        <v>1693</v>
      </c>
    </row>
    <row r="155" s="2" customFormat="1">
      <c r="A155" s="40"/>
      <c r="B155" s="41"/>
      <c r="C155" s="42"/>
      <c r="D155" s="219" t="s">
        <v>151</v>
      </c>
      <c r="E155" s="42"/>
      <c r="F155" s="220" t="s">
        <v>1694</v>
      </c>
      <c r="G155" s="42"/>
      <c r="H155" s="42"/>
      <c r="I155" s="221"/>
      <c r="J155" s="42"/>
      <c r="K155" s="42"/>
      <c r="L155" s="46"/>
      <c r="M155" s="222"/>
      <c r="N155" s="223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151</v>
      </c>
      <c r="AU155" s="19" t="s">
        <v>149</v>
      </c>
    </row>
    <row r="156" s="2" customFormat="1">
      <c r="A156" s="40"/>
      <c r="B156" s="41"/>
      <c r="C156" s="42"/>
      <c r="D156" s="224" t="s">
        <v>153</v>
      </c>
      <c r="E156" s="42"/>
      <c r="F156" s="225" t="s">
        <v>1695</v>
      </c>
      <c r="G156" s="42"/>
      <c r="H156" s="42"/>
      <c r="I156" s="221"/>
      <c r="J156" s="42"/>
      <c r="K156" s="42"/>
      <c r="L156" s="46"/>
      <c r="M156" s="222"/>
      <c r="N156" s="223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153</v>
      </c>
      <c r="AU156" s="19" t="s">
        <v>149</v>
      </c>
    </row>
    <row r="157" s="2" customFormat="1" ht="16.5" customHeight="1">
      <c r="A157" s="40"/>
      <c r="B157" s="41"/>
      <c r="C157" s="248" t="s">
        <v>305</v>
      </c>
      <c r="D157" s="248" t="s">
        <v>215</v>
      </c>
      <c r="E157" s="249" t="s">
        <v>1688</v>
      </c>
      <c r="F157" s="250" t="s">
        <v>1689</v>
      </c>
      <c r="G157" s="251" t="s">
        <v>209</v>
      </c>
      <c r="H157" s="252">
        <v>8.625</v>
      </c>
      <c r="I157" s="253"/>
      <c r="J157" s="254">
        <f>ROUND(I157*H157,2)</f>
        <v>0</v>
      </c>
      <c r="K157" s="250" t="s">
        <v>147</v>
      </c>
      <c r="L157" s="255"/>
      <c r="M157" s="256" t="s">
        <v>19</v>
      </c>
      <c r="N157" s="257" t="s">
        <v>42</v>
      </c>
      <c r="O157" s="86"/>
      <c r="P157" s="215">
        <f>O157*H157</f>
        <v>0</v>
      </c>
      <c r="Q157" s="215">
        <v>0.00089999999999999998</v>
      </c>
      <c r="R157" s="215">
        <f>Q157*H157</f>
        <v>0.0077624999999999994</v>
      </c>
      <c r="S157" s="215">
        <v>0</v>
      </c>
      <c r="T157" s="216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7" t="s">
        <v>354</v>
      </c>
      <c r="AT157" s="217" t="s">
        <v>215</v>
      </c>
      <c r="AU157" s="217" t="s">
        <v>149</v>
      </c>
      <c r="AY157" s="19" t="s">
        <v>140</v>
      </c>
      <c r="BE157" s="218">
        <f>IF(N157="základní",J157,0)</f>
        <v>0</v>
      </c>
      <c r="BF157" s="218">
        <f>IF(N157="snížená",J157,0)</f>
        <v>0</v>
      </c>
      <c r="BG157" s="218">
        <f>IF(N157="zákl. přenesená",J157,0)</f>
        <v>0</v>
      </c>
      <c r="BH157" s="218">
        <f>IF(N157="sníž. přenesená",J157,0)</f>
        <v>0</v>
      </c>
      <c r="BI157" s="218">
        <f>IF(N157="nulová",J157,0)</f>
        <v>0</v>
      </c>
      <c r="BJ157" s="19" t="s">
        <v>149</v>
      </c>
      <c r="BK157" s="218">
        <f>ROUND(I157*H157,2)</f>
        <v>0</v>
      </c>
      <c r="BL157" s="19" t="s">
        <v>284</v>
      </c>
      <c r="BM157" s="217" t="s">
        <v>1696</v>
      </c>
    </row>
    <row r="158" s="2" customFormat="1">
      <c r="A158" s="40"/>
      <c r="B158" s="41"/>
      <c r="C158" s="42"/>
      <c r="D158" s="219" t="s">
        <v>151</v>
      </c>
      <c r="E158" s="42"/>
      <c r="F158" s="220" t="s">
        <v>1689</v>
      </c>
      <c r="G158" s="42"/>
      <c r="H158" s="42"/>
      <c r="I158" s="221"/>
      <c r="J158" s="42"/>
      <c r="K158" s="42"/>
      <c r="L158" s="46"/>
      <c r="M158" s="222"/>
      <c r="N158" s="223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151</v>
      </c>
      <c r="AU158" s="19" t="s">
        <v>149</v>
      </c>
    </row>
    <row r="159" s="13" customFormat="1">
      <c r="A159" s="13"/>
      <c r="B159" s="226"/>
      <c r="C159" s="227"/>
      <c r="D159" s="219" t="s">
        <v>155</v>
      </c>
      <c r="E159" s="227"/>
      <c r="F159" s="229" t="s">
        <v>1679</v>
      </c>
      <c r="G159" s="227"/>
      <c r="H159" s="230">
        <v>8.625</v>
      </c>
      <c r="I159" s="231"/>
      <c r="J159" s="227"/>
      <c r="K159" s="227"/>
      <c r="L159" s="232"/>
      <c r="M159" s="233"/>
      <c r="N159" s="234"/>
      <c r="O159" s="234"/>
      <c r="P159" s="234"/>
      <c r="Q159" s="234"/>
      <c r="R159" s="234"/>
      <c r="S159" s="234"/>
      <c r="T159" s="23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6" t="s">
        <v>155</v>
      </c>
      <c r="AU159" s="236" t="s">
        <v>149</v>
      </c>
      <c r="AV159" s="13" t="s">
        <v>149</v>
      </c>
      <c r="AW159" s="13" t="s">
        <v>4</v>
      </c>
      <c r="AX159" s="13" t="s">
        <v>78</v>
      </c>
      <c r="AY159" s="236" t="s">
        <v>140</v>
      </c>
    </row>
    <row r="160" s="2" customFormat="1" ht="16.5" customHeight="1">
      <c r="A160" s="40"/>
      <c r="B160" s="41"/>
      <c r="C160" s="206" t="s">
        <v>312</v>
      </c>
      <c r="D160" s="206" t="s">
        <v>143</v>
      </c>
      <c r="E160" s="207" t="s">
        <v>1697</v>
      </c>
      <c r="F160" s="208" t="s">
        <v>1698</v>
      </c>
      <c r="G160" s="209" t="s">
        <v>362</v>
      </c>
      <c r="H160" s="210">
        <v>6</v>
      </c>
      <c r="I160" s="211"/>
      <c r="J160" s="212">
        <f>ROUND(I160*H160,2)</f>
        <v>0</v>
      </c>
      <c r="K160" s="208" t="s">
        <v>147</v>
      </c>
      <c r="L160" s="46"/>
      <c r="M160" s="213" t="s">
        <v>19</v>
      </c>
      <c r="N160" s="214" t="s">
        <v>42</v>
      </c>
      <c r="O160" s="86"/>
      <c r="P160" s="215">
        <f>O160*H160</f>
        <v>0</v>
      </c>
      <c r="Q160" s="215">
        <v>0</v>
      </c>
      <c r="R160" s="215">
        <f>Q160*H160</f>
        <v>0</v>
      </c>
      <c r="S160" s="215">
        <v>0</v>
      </c>
      <c r="T160" s="216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7" t="s">
        <v>284</v>
      </c>
      <c r="AT160" s="217" t="s">
        <v>143</v>
      </c>
      <c r="AU160" s="217" t="s">
        <v>149</v>
      </c>
      <c r="AY160" s="19" t="s">
        <v>140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9" t="s">
        <v>149</v>
      </c>
      <c r="BK160" s="218">
        <f>ROUND(I160*H160,2)</f>
        <v>0</v>
      </c>
      <c r="BL160" s="19" t="s">
        <v>284</v>
      </c>
      <c r="BM160" s="217" t="s">
        <v>1699</v>
      </c>
    </row>
    <row r="161" s="2" customFormat="1">
      <c r="A161" s="40"/>
      <c r="B161" s="41"/>
      <c r="C161" s="42"/>
      <c r="D161" s="219" t="s">
        <v>151</v>
      </c>
      <c r="E161" s="42"/>
      <c r="F161" s="220" t="s">
        <v>1700</v>
      </c>
      <c r="G161" s="42"/>
      <c r="H161" s="42"/>
      <c r="I161" s="221"/>
      <c r="J161" s="42"/>
      <c r="K161" s="42"/>
      <c r="L161" s="46"/>
      <c r="M161" s="222"/>
      <c r="N161" s="223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151</v>
      </c>
      <c r="AU161" s="19" t="s">
        <v>149</v>
      </c>
    </row>
    <row r="162" s="2" customFormat="1">
      <c r="A162" s="40"/>
      <c r="B162" s="41"/>
      <c r="C162" s="42"/>
      <c r="D162" s="224" t="s">
        <v>153</v>
      </c>
      <c r="E162" s="42"/>
      <c r="F162" s="225" t="s">
        <v>1701</v>
      </c>
      <c r="G162" s="42"/>
      <c r="H162" s="42"/>
      <c r="I162" s="221"/>
      <c r="J162" s="42"/>
      <c r="K162" s="42"/>
      <c r="L162" s="46"/>
      <c r="M162" s="222"/>
      <c r="N162" s="223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153</v>
      </c>
      <c r="AU162" s="19" t="s">
        <v>149</v>
      </c>
    </row>
    <row r="163" s="2" customFormat="1" ht="16.5" customHeight="1">
      <c r="A163" s="40"/>
      <c r="B163" s="41"/>
      <c r="C163" s="206" t="s">
        <v>7</v>
      </c>
      <c r="D163" s="206" t="s">
        <v>143</v>
      </c>
      <c r="E163" s="207" t="s">
        <v>1702</v>
      </c>
      <c r="F163" s="208" t="s">
        <v>1703</v>
      </c>
      <c r="G163" s="209" t="s">
        <v>362</v>
      </c>
      <c r="H163" s="210">
        <v>1</v>
      </c>
      <c r="I163" s="211"/>
      <c r="J163" s="212">
        <f>ROUND(I163*H163,2)</f>
        <v>0</v>
      </c>
      <c r="K163" s="208" t="s">
        <v>147</v>
      </c>
      <c r="L163" s="46"/>
      <c r="M163" s="213" t="s">
        <v>19</v>
      </c>
      <c r="N163" s="214" t="s">
        <v>42</v>
      </c>
      <c r="O163" s="86"/>
      <c r="P163" s="215">
        <f>O163*H163</f>
        <v>0</v>
      </c>
      <c r="Q163" s="215">
        <v>0</v>
      </c>
      <c r="R163" s="215">
        <f>Q163*H163</f>
        <v>0</v>
      </c>
      <c r="S163" s="215">
        <v>0</v>
      </c>
      <c r="T163" s="216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7" t="s">
        <v>284</v>
      </c>
      <c r="AT163" s="217" t="s">
        <v>143</v>
      </c>
      <c r="AU163" s="217" t="s">
        <v>149</v>
      </c>
      <c r="AY163" s="19" t="s">
        <v>140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9" t="s">
        <v>149</v>
      </c>
      <c r="BK163" s="218">
        <f>ROUND(I163*H163,2)</f>
        <v>0</v>
      </c>
      <c r="BL163" s="19" t="s">
        <v>284</v>
      </c>
      <c r="BM163" s="217" t="s">
        <v>1704</v>
      </c>
    </row>
    <row r="164" s="2" customFormat="1">
      <c r="A164" s="40"/>
      <c r="B164" s="41"/>
      <c r="C164" s="42"/>
      <c r="D164" s="219" t="s">
        <v>151</v>
      </c>
      <c r="E164" s="42"/>
      <c r="F164" s="220" t="s">
        <v>1705</v>
      </c>
      <c r="G164" s="42"/>
      <c r="H164" s="42"/>
      <c r="I164" s="221"/>
      <c r="J164" s="42"/>
      <c r="K164" s="42"/>
      <c r="L164" s="46"/>
      <c r="M164" s="222"/>
      <c r="N164" s="223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151</v>
      </c>
      <c r="AU164" s="19" t="s">
        <v>149</v>
      </c>
    </row>
    <row r="165" s="2" customFormat="1">
      <c r="A165" s="40"/>
      <c r="B165" s="41"/>
      <c r="C165" s="42"/>
      <c r="D165" s="224" t="s">
        <v>153</v>
      </c>
      <c r="E165" s="42"/>
      <c r="F165" s="225" t="s">
        <v>1706</v>
      </c>
      <c r="G165" s="42"/>
      <c r="H165" s="42"/>
      <c r="I165" s="221"/>
      <c r="J165" s="42"/>
      <c r="K165" s="42"/>
      <c r="L165" s="46"/>
      <c r="M165" s="222"/>
      <c r="N165" s="223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153</v>
      </c>
      <c r="AU165" s="19" t="s">
        <v>149</v>
      </c>
    </row>
    <row r="166" s="2" customFormat="1" ht="16.5" customHeight="1">
      <c r="A166" s="40"/>
      <c r="B166" s="41"/>
      <c r="C166" s="248" t="s">
        <v>324</v>
      </c>
      <c r="D166" s="248" t="s">
        <v>215</v>
      </c>
      <c r="E166" s="249" t="s">
        <v>1707</v>
      </c>
      <c r="F166" s="250" t="s">
        <v>1708</v>
      </c>
      <c r="G166" s="251" t="s">
        <v>362</v>
      </c>
      <c r="H166" s="252">
        <v>1</v>
      </c>
      <c r="I166" s="253"/>
      <c r="J166" s="254">
        <f>ROUND(I166*H166,2)</f>
        <v>0</v>
      </c>
      <c r="K166" s="250" t="s">
        <v>147</v>
      </c>
      <c r="L166" s="255"/>
      <c r="M166" s="256" t="s">
        <v>19</v>
      </c>
      <c r="N166" s="257" t="s">
        <v>42</v>
      </c>
      <c r="O166" s="86"/>
      <c r="P166" s="215">
        <f>O166*H166</f>
        <v>0</v>
      </c>
      <c r="Q166" s="215">
        <v>0.095799999999999996</v>
      </c>
      <c r="R166" s="215">
        <f>Q166*H166</f>
        <v>0.095799999999999996</v>
      </c>
      <c r="S166" s="215">
        <v>0</v>
      </c>
      <c r="T166" s="216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7" t="s">
        <v>354</v>
      </c>
      <c r="AT166" s="217" t="s">
        <v>215</v>
      </c>
      <c r="AU166" s="217" t="s">
        <v>149</v>
      </c>
      <c r="AY166" s="19" t="s">
        <v>140</v>
      </c>
      <c r="BE166" s="218">
        <f>IF(N166="základní",J166,0)</f>
        <v>0</v>
      </c>
      <c r="BF166" s="218">
        <f>IF(N166="snížená",J166,0)</f>
        <v>0</v>
      </c>
      <c r="BG166" s="218">
        <f>IF(N166="zákl. přenesená",J166,0)</f>
        <v>0</v>
      </c>
      <c r="BH166" s="218">
        <f>IF(N166="sníž. přenesená",J166,0)</f>
        <v>0</v>
      </c>
      <c r="BI166" s="218">
        <f>IF(N166="nulová",J166,0)</f>
        <v>0</v>
      </c>
      <c r="BJ166" s="19" t="s">
        <v>149</v>
      </c>
      <c r="BK166" s="218">
        <f>ROUND(I166*H166,2)</f>
        <v>0</v>
      </c>
      <c r="BL166" s="19" t="s">
        <v>284</v>
      </c>
      <c r="BM166" s="217" t="s">
        <v>1709</v>
      </c>
    </row>
    <row r="167" s="2" customFormat="1">
      <c r="A167" s="40"/>
      <c r="B167" s="41"/>
      <c r="C167" s="42"/>
      <c r="D167" s="219" t="s">
        <v>151</v>
      </c>
      <c r="E167" s="42"/>
      <c r="F167" s="220" t="s">
        <v>1708</v>
      </c>
      <c r="G167" s="42"/>
      <c r="H167" s="42"/>
      <c r="I167" s="221"/>
      <c r="J167" s="42"/>
      <c r="K167" s="42"/>
      <c r="L167" s="46"/>
      <c r="M167" s="222"/>
      <c r="N167" s="223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151</v>
      </c>
      <c r="AU167" s="19" t="s">
        <v>149</v>
      </c>
    </row>
    <row r="168" s="2" customFormat="1" ht="37.8" customHeight="1">
      <c r="A168" s="40"/>
      <c r="B168" s="41"/>
      <c r="C168" s="248" t="s">
        <v>332</v>
      </c>
      <c r="D168" s="248" t="s">
        <v>215</v>
      </c>
      <c r="E168" s="249" t="s">
        <v>1710</v>
      </c>
      <c r="F168" s="250" t="s">
        <v>1711</v>
      </c>
      <c r="G168" s="251" t="s">
        <v>362</v>
      </c>
      <c r="H168" s="252">
        <v>1</v>
      </c>
      <c r="I168" s="253"/>
      <c r="J168" s="254">
        <f>ROUND(I168*H168,2)</f>
        <v>0</v>
      </c>
      <c r="K168" s="250" t="s">
        <v>147</v>
      </c>
      <c r="L168" s="255"/>
      <c r="M168" s="256" t="s">
        <v>19</v>
      </c>
      <c r="N168" s="257" t="s">
        <v>42</v>
      </c>
      <c r="O168" s="86"/>
      <c r="P168" s="215">
        <f>O168*H168</f>
        <v>0</v>
      </c>
      <c r="Q168" s="215">
        <v>0.040000000000000001</v>
      </c>
      <c r="R168" s="215">
        <f>Q168*H168</f>
        <v>0.040000000000000001</v>
      </c>
      <c r="S168" s="215">
        <v>0</v>
      </c>
      <c r="T168" s="216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17" t="s">
        <v>354</v>
      </c>
      <c r="AT168" s="217" t="s">
        <v>215</v>
      </c>
      <c r="AU168" s="217" t="s">
        <v>149</v>
      </c>
      <c r="AY168" s="19" t="s">
        <v>140</v>
      </c>
      <c r="BE168" s="218">
        <f>IF(N168="základní",J168,0)</f>
        <v>0</v>
      </c>
      <c r="BF168" s="218">
        <f>IF(N168="snížená",J168,0)</f>
        <v>0</v>
      </c>
      <c r="BG168" s="218">
        <f>IF(N168="zákl. přenesená",J168,0)</f>
        <v>0</v>
      </c>
      <c r="BH168" s="218">
        <f>IF(N168="sníž. přenesená",J168,0)</f>
        <v>0</v>
      </c>
      <c r="BI168" s="218">
        <f>IF(N168="nulová",J168,0)</f>
        <v>0</v>
      </c>
      <c r="BJ168" s="19" t="s">
        <v>149</v>
      </c>
      <c r="BK168" s="218">
        <f>ROUND(I168*H168,2)</f>
        <v>0</v>
      </c>
      <c r="BL168" s="19" t="s">
        <v>284</v>
      </c>
      <c r="BM168" s="217" t="s">
        <v>1712</v>
      </c>
    </row>
    <row r="169" s="2" customFormat="1">
      <c r="A169" s="40"/>
      <c r="B169" s="41"/>
      <c r="C169" s="42"/>
      <c r="D169" s="219" t="s">
        <v>151</v>
      </c>
      <c r="E169" s="42"/>
      <c r="F169" s="220" t="s">
        <v>1711</v>
      </c>
      <c r="G169" s="42"/>
      <c r="H169" s="42"/>
      <c r="I169" s="221"/>
      <c r="J169" s="42"/>
      <c r="K169" s="42"/>
      <c r="L169" s="46"/>
      <c r="M169" s="222"/>
      <c r="N169" s="223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151</v>
      </c>
      <c r="AU169" s="19" t="s">
        <v>149</v>
      </c>
    </row>
    <row r="170" s="2" customFormat="1" ht="16.5" customHeight="1">
      <c r="A170" s="40"/>
      <c r="B170" s="41"/>
      <c r="C170" s="206" t="s">
        <v>342</v>
      </c>
      <c r="D170" s="206" t="s">
        <v>143</v>
      </c>
      <c r="E170" s="207" t="s">
        <v>1713</v>
      </c>
      <c r="F170" s="208" t="s">
        <v>1714</v>
      </c>
      <c r="G170" s="209" t="s">
        <v>362</v>
      </c>
      <c r="H170" s="210">
        <v>2</v>
      </c>
      <c r="I170" s="211"/>
      <c r="J170" s="212">
        <f>ROUND(I170*H170,2)</f>
        <v>0</v>
      </c>
      <c r="K170" s="208" t="s">
        <v>147</v>
      </c>
      <c r="L170" s="46"/>
      <c r="M170" s="213" t="s">
        <v>19</v>
      </c>
      <c r="N170" s="214" t="s">
        <v>42</v>
      </c>
      <c r="O170" s="86"/>
      <c r="P170" s="215">
        <f>O170*H170</f>
        <v>0</v>
      </c>
      <c r="Q170" s="215">
        <v>0</v>
      </c>
      <c r="R170" s="215">
        <f>Q170*H170</f>
        <v>0</v>
      </c>
      <c r="S170" s="215">
        <v>0</v>
      </c>
      <c r="T170" s="216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7" t="s">
        <v>284</v>
      </c>
      <c r="AT170" s="217" t="s">
        <v>143</v>
      </c>
      <c r="AU170" s="217" t="s">
        <v>149</v>
      </c>
      <c r="AY170" s="19" t="s">
        <v>140</v>
      </c>
      <c r="BE170" s="218">
        <f>IF(N170="základní",J170,0)</f>
        <v>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9" t="s">
        <v>149</v>
      </c>
      <c r="BK170" s="218">
        <f>ROUND(I170*H170,2)</f>
        <v>0</v>
      </c>
      <c r="BL170" s="19" t="s">
        <v>284</v>
      </c>
      <c r="BM170" s="217" t="s">
        <v>1715</v>
      </c>
    </row>
    <row r="171" s="2" customFormat="1">
      <c r="A171" s="40"/>
      <c r="B171" s="41"/>
      <c r="C171" s="42"/>
      <c r="D171" s="219" t="s">
        <v>151</v>
      </c>
      <c r="E171" s="42"/>
      <c r="F171" s="220" t="s">
        <v>1716</v>
      </c>
      <c r="G171" s="42"/>
      <c r="H171" s="42"/>
      <c r="I171" s="221"/>
      <c r="J171" s="42"/>
      <c r="K171" s="42"/>
      <c r="L171" s="46"/>
      <c r="M171" s="222"/>
      <c r="N171" s="223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151</v>
      </c>
      <c r="AU171" s="19" t="s">
        <v>149</v>
      </c>
    </row>
    <row r="172" s="2" customFormat="1">
      <c r="A172" s="40"/>
      <c r="B172" s="41"/>
      <c r="C172" s="42"/>
      <c r="D172" s="224" t="s">
        <v>153</v>
      </c>
      <c r="E172" s="42"/>
      <c r="F172" s="225" t="s">
        <v>1717</v>
      </c>
      <c r="G172" s="42"/>
      <c r="H172" s="42"/>
      <c r="I172" s="221"/>
      <c r="J172" s="42"/>
      <c r="K172" s="42"/>
      <c r="L172" s="46"/>
      <c r="M172" s="222"/>
      <c r="N172" s="223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153</v>
      </c>
      <c r="AU172" s="19" t="s">
        <v>149</v>
      </c>
    </row>
    <row r="173" s="2" customFormat="1" ht="16.5" customHeight="1">
      <c r="A173" s="40"/>
      <c r="B173" s="41"/>
      <c r="C173" s="248" t="s">
        <v>350</v>
      </c>
      <c r="D173" s="248" t="s">
        <v>215</v>
      </c>
      <c r="E173" s="249" t="s">
        <v>1718</v>
      </c>
      <c r="F173" s="250" t="s">
        <v>1719</v>
      </c>
      <c r="G173" s="251" t="s">
        <v>362</v>
      </c>
      <c r="H173" s="252">
        <v>2</v>
      </c>
      <c r="I173" s="253"/>
      <c r="J173" s="254">
        <f>ROUND(I173*H173,2)</f>
        <v>0</v>
      </c>
      <c r="K173" s="250" t="s">
        <v>147</v>
      </c>
      <c r="L173" s="255"/>
      <c r="M173" s="256" t="s">
        <v>19</v>
      </c>
      <c r="N173" s="257" t="s">
        <v>42</v>
      </c>
      <c r="O173" s="86"/>
      <c r="P173" s="215">
        <f>O173*H173</f>
        <v>0</v>
      </c>
      <c r="Q173" s="215">
        <v>3.0000000000000001E-05</v>
      </c>
      <c r="R173" s="215">
        <f>Q173*H173</f>
        <v>6.0000000000000002E-05</v>
      </c>
      <c r="S173" s="215">
        <v>0</v>
      </c>
      <c r="T173" s="216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7" t="s">
        <v>354</v>
      </c>
      <c r="AT173" s="217" t="s">
        <v>215</v>
      </c>
      <c r="AU173" s="217" t="s">
        <v>149</v>
      </c>
      <c r="AY173" s="19" t="s">
        <v>140</v>
      </c>
      <c r="BE173" s="218">
        <f>IF(N173="základní",J173,0)</f>
        <v>0</v>
      </c>
      <c r="BF173" s="218">
        <f>IF(N173="snížená",J173,0)</f>
        <v>0</v>
      </c>
      <c r="BG173" s="218">
        <f>IF(N173="zákl. přenesená",J173,0)</f>
        <v>0</v>
      </c>
      <c r="BH173" s="218">
        <f>IF(N173="sníž. přenesená",J173,0)</f>
        <v>0</v>
      </c>
      <c r="BI173" s="218">
        <f>IF(N173="nulová",J173,0)</f>
        <v>0</v>
      </c>
      <c r="BJ173" s="19" t="s">
        <v>149</v>
      </c>
      <c r="BK173" s="218">
        <f>ROUND(I173*H173,2)</f>
        <v>0</v>
      </c>
      <c r="BL173" s="19" t="s">
        <v>284</v>
      </c>
      <c r="BM173" s="217" t="s">
        <v>1720</v>
      </c>
    </row>
    <row r="174" s="2" customFormat="1">
      <c r="A174" s="40"/>
      <c r="B174" s="41"/>
      <c r="C174" s="42"/>
      <c r="D174" s="219" t="s">
        <v>151</v>
      </c>
      <c r="E174" s="42"/>
      <c r="F174" s="220" t="s">
        <v>1719</v>
      </c>
      <c r="G174" s="42"/>
      <c r="H174" s="42"/>
      <c r="I174" s="221"/>
      <c r="J174" s="42"/>
      <c r="K174" s="42"/>
      <c r="L174" s="46"/>
      <c r="M174" s="222"/>
      <c r="N174" s="223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151</v>
      </c>
      <c r="AU174" s="19" t="s">
        <v>149</v>
      </c>
    </row>
    <row r="175" s="2" customFormat="1" ht="16.5" customHeight="1">
      <c r="A175" s="40"/>
      <c r="B175" s="41"/>
      <c r="C175" s="248" t="s">
        <v>359</v>
      </c>
      <c r="D175" s="248" t="s">
        <v>215</v>
      </c>
      <c r="E175" s="249" t="s">
        <v>1721</v>
      </c>
      <c r="F175" s="250" t="s">
        <v>1722</v>
      </c>
      <c r="G175" s="251" t="s">
        <v>362</v>
      </c>
      <c r="H175" s="252">
        <v>2</v>
      </c>
      <c r="I175" s="253"/>
      <c r="J175" s="254">
        <f>ROUND(I175*H175,2)</f>
        <v>0</v>
      </c>
      <c r="K175" s="250" t="s">
        <v>147</v>
      </c>
      <c r="L175" s="255"/>
      <c r="M175" s="256" t="s">
        <v>19</v>
      </c>
      <c r="N175" s="257" t="s">
        <v>42</v>
      </c>
      <c r="O175" s="86"/>
      <c r="P175" s="215">
        <f>O175*H175</f>
        <v>0</v>
      </c>
      <c r="Q175" s="215">
        <v>5.0000000000000002E-05</v>
      </c>
      <c r="R175" s="215">
        <f>Q175*H175</f>
        <v>0.00010000000000000001</v>
      </c>
      <c r="S175" s="215">
        <v>0</v>
      </c>
      <c r="T175" s="216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7" t="s">
        <v>354</v>
      </c>
      <c r="AT175" s="217" t="s">
        <v>215</v>
      </c>
      <c r="AU175" s="217" t="s">
        <v>149</v>
      </c>
      <c r="AY175" s="19" t="s">
        <v>140</v>
      </c>
      <c r="BE175" s="218">
        <f>IF(N175="základní",J175,0)</f>
        <v>0</v>
      </c>
      <c r="BF175" s="218">
        <f>IF(N175="snížená",J175,0)</f>
        <v>0</v>
      </c>
      <c r="BG175" s="218">
        <f>IF(N175="zákl. přenesená",J175,0)</f>
        <v>0</v>
      </c>
      <c r="BH175" s="218">
        <f>IF(N175="sníž. přenesená",J175,0)</f>
        <v>0</v>
      </c>
      <c r="BI175" s="218">
        <f>IF(N175="nulová",J175,0)</f>
        <v>0</v>
      </c>
      <c r="BJ175" s="19" t="s">
        <v>149</v>
      </c>
      <c r="BK175" s="218">
        <f>ROUND(I175*H175,2)</f>
        <v>0</v>
      </c>
      <c r="BL175" s="19" t="s">
        <v>284</v>
      </c>
      <c r="BM175" s="217" t="s">
        <v>1723</v>
      </c>
    </row>
    <row r="176" s="2" customFormat="1">
      <c r="A176" s="40"/>
      <c r="B176" s="41"/>
      <c r="C176" s="42"/>
      <c r="D176" s="219" t="s">
        <v>151</v>
      </c>
      <c r="E176" s="42"/>
      <c r="F176" s="220" t="s">
        <v>1722</v>
      </c>
      <c r="G176" s="42"/>
      <c r="H176" s="42"/>
      <c r="I176" s="221"/>
      <c r="J176" s="42"/>
      <c r="K176" s="42"/>
      <c r="L176" s="46"/>
      <c r="M176" s="222"/>
      <c r="N176" s="223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151</v>
      </c>
      <c r="AU176" s="19" t="s">
        <v>149</v>
      </c>
    </row>
    <row r="177" s="2" customFormat="1" ht="16.5" customHeight="1">
      <c r="A177" s="40"/>
      <c r="B177" s="41"/>
      <c r="C177" s="206" t="s">
        <v>367</v>
      </c>
      <c r="D177" s="206" t="s">
        <v>143</v>
      </c>
      <c r="E177" s="207" t="s">
        <v>1499</v>
      </c>
      <c r="F177" s="208" t="s">
        <v>1500</v>
      </c>
      <c r="G177" s="209" t="s">
        <v>362</v>
      </c>
      <c r="H177" s="210">
        <v>5</v>
      </c>
      <c r="I177" s="211"/>
      <c r="J177" s="212">
        <f>ROUND(I177*H177,2)</f>
        <v>0</v>
      </c>
      <c r="K177" s="208" t="s">
        <v>147</v>
      </c>
      <c r="L177" s="46"/>
      <c r="M177" s="213" t="s">
        <v>19</v>
      </c>
      <c r="N177" s="214" t="s">
        <v>42</v>
      </c>
      <c r="O177" s="86"/>
      <c r="P177" s="215">
        <f>O177*H177</f>
        <v>0</v>
      </c>
      <c r="Q177" s="215">
        <v>0</v>
      </c>
      <c r="R177" s="215">
        <f>Q177*H177</f>
        <v>0</v>
      </c>
      <c r="S177" s="215">
        <v>0</v>
      </c>
      <c r="T177" s="216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7" t="s">
        <v>284</v>
      </c>
      <c r="AT177" s="217" t="s">
        <v>143</v>
      </c>
      <c r="AU177" s="217" t="s">
        <v>149</v>
      </c>
      <c r="AY177" s="19" t="s">
        <v>140</v>
      </c>
      <c r="BE177" s="218">
        <f>IF(N177="základní",J177,0)</f>
        <v>0</v>
      </c>
      <c r="BF177" s="218">
        <f>IF(N177="snížená",J177,0)</f>
        <v>0</v>
      </c>
      <c r="BG177" s="218">
        <f>IF(N177="zákl. přenesená",J177,0)</f>
        <v>0</v>
      </c>
      <c r="BH177" s="218">
        <f>IF(N177="sníž. přenesená",J177,0)</f>
        <v>0</v>
      </c>
      <c r="BI177" s="218">
        <f>IF(N177="nulová",J177,0)</f>
        <v>0</v>
      </c>
      <c r="BJ177" s="19" t="s">
        <v>149</v>
      </c>
      <c r="BK177" s="218">
        <f>ROUND(I177*H177,2)</f>
        <v>0</v>
      </c>
      <c r="BL177" s="19" t="s">
        <v>284</v>
      </c>
      <c r="BM177" s="217" t="s">
        <v>1724</v>
      </c>
    </row>
    <row r="178" s="2" customFormat="1">
      <c r="A178" s="40"/>
      <c r="B178" s="41"/>
      <c r="C178" s="42"/>
      <c r="D178" s="219" t="s">
        <v>151</v>
      </c>
      <c r="E178" s="42"/>
      <c r="F178" s="220" t="s">
        <v>1502</v>
      </c>
      <c r="G178" s="42"/>
      <c r="H178" s="42"/>
      <c r="I178" s="221"/>
      <c r="J178" s="42"/>
      <c r="K178" s="42"/>
      <c r="L178" s="46"/>
      <c r="M178" s="222"/>
      <c r="N178" s="223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151</v>
      </c>
      <c r="AU178" s="19" t="s">
        <v>149</v>
      </c>
    </row>
    <row r="179" s="2" customFormat="1">
      <c r="A179" s="40"/>
      <c r="B179" s="41"/>
      <c r="C179" s="42"/>
      <c r="D179" s="224" t="s">
        <v>153</v>
      </c>
      <c r="E179" s="42"/>
      <c r="F179" s="225" t="s">
        <v>1503</v>
      </c>
      <c r="G179" s="42"/>
      <c r="H179" s="42"/>
      <c r="I179" s="221"/>
      <c r="J179" s="42"/>
      <c r="K179" s="42"/>
      <c r="L179" s="46"/>
      <c r="M179" s="222"/>
      <c r="N179" s="223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153</v>
      </c>
      <c r="AU179" s="19" t="s">
        <v>149</v>
      </c>
    </row>
    <row r="180" s="2" customFormat="1" ht="16.5" customHeight="1">
      <c r="A180" s="40"/>
      <c r="B180" s="41"/>
      <c r="C180" s="248" t="s">
        <v>374</v>
      </c>
      <c r="D180" s="248" t="s">
        <v>215</v>
      </c>
      <c r="E180" s="249" t="s">
        <v>1725</v>
      </c>
      <c r="F180" s="250" t="s">
        <v>1726</v>
      </c>
      <c r="G180" s="251" t="s">
        <v>362</v>
      </c>
      <c r="H180" s="252">
        <v>5</v>
      </c>
      <c r="I180" s="253"/>
      <c r="J180" s="254">
        <f>ROUND(I180*H180,2)</f>
        <v>0</v>
      </c>
      <c r="K180" s="250" t="s">
        <v>147</v>
      </c>
      <c r="L180" s="255"/>
      <c r="M180" s="256" t="s">
        <v>19</v>
      </c>
      <c r="N180" s="257" t="s">
        <v>42</v>
      </c>
      <c r="O180" s="86"/>
      <c r="P180" s="215">
        <f>O180*H180</f>
        <v>0</v>
      </c>
      <c r="Q180" s="215">
        <v>5.0000000000000002E-05</v>
      </c>
      <c r="R180" s="215">
        <f>Q180*H180</f>
        <v>0.00025000000000000001</v>
      </c>
      <c r="S180" s="215">
        <v>0</v>
      </c>
      <c r="T180" s="216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7" t="s">
        <v>354</v>
      </c>
      <c r="AT180" s="217" t="s">
        <v>215</v>
      </c>
      <c r="AU180" s="217" t="s">
        <v>149</v>
      </c>
      <c r="AY180" s="19" t="s">
        <v>140</v>
      </c>
      <c r="BE180" s="218">
        <f>IF(N180="základní",J180,0)</f>
        <v>0</v>
      </c>
      <c r="BF180" s="218">
        <f>IF(N180="snížená",J180,0)</f>
        <v>0</v>
      </c>
      <c r="BG180" s="218">
        <f>IF(N180="zákl. přenesená",J180,0)</f>
        <v>0</v>
      </c>
      <c r="BH180" s="218">
        <f>IF(N180="sníž. přenesená",J180,0)</f>
        <v>0</v>
      </c>
      <c r="BI180" s="218">
        <f>IF(N180="nulová",J180,0)</f>
        <v>0</v>
      </c>
      <c r="BJ180" s="19" t="s">
        <v>149</v>
      </c>
      <c r="BK180" s="218">
        <f>ROUND(I180*H180,2)</f>
        <v>0</v>
      </c>
      <c r="BL180" s="19" t="s">
        <v>284</v>
      </c>
      <c r="BM180" s="217" t="s">
        <v>1727</v>
      </c>
    </row>
    <row r="181" s="2" customFormat="1">
      <c r="A181" s="40"/>
      <c r="B181" s="41"/>
      <c r="C181" s="42"/>
      <c r="D181" s="219" t="s">
        <v>151</v>
      </c>
      <c r="E181" s="42"/>
      <c r="F181" s="220" t="s">
        <v>1726</v>
      </c>
      <c r="G181" s="42"/>
      <c r="H181" s="42"/>
      <c r="I181" s="221"/>
      <c r="J181" s="42"/>
      <c r="K181" s="42"/>
      <c r="L181" s="46"/>
      <c r="M181" s="222"/>
      <c r="N181" s="223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151</v>
      </c>
      <c r="AU181" s="19" t="s">
        <v>149</v>
      </c>
    </row>
    <row r="182" s="2" customFormat="1" ht="16.5" customHeight="1">
      <c r="A182" s="40"/>
      <c r="B182" s="41"/>
      <c r="C182" s="248" t="s">
        <v>380</v>
      </c>
      <c r="D182" s="248" t="s">
        <v>215</v>
      </c>
      <c r="E182" s="249" t="s">
        <v>1728</v>
      </c>
      <c r="F182" s="250" t="s">
        <v>1729</v>
      </c>
      <c r="G182" s="251" t="s">
        <v>362</v>
      </c>
      <c r="H182" s="252">
        <v>5</v>
      </c>
      <c r="I182" s="253"/>
      <c r="J182" s="254">
        <f>ROUND(I182*H182,2)</f>
        <v>0</v>
      </c>
      <c r="K182" s="250" t="s">
        <v>147</v>
      </c>
      <c r="L182" s="255"/>
      <c r="M182" s="256" t="s">
        <v>19</v>
      </c>
      <c r="N182" s="257" t="s">
        <v>42</v>
      </c>
      <c r="O182" s="86"/>
      <c r="P182" s="215">
        <f>O182*H182</f>
        <v>0</v>
      </c>
      <c r="Q182" s="215">
        <v>3.0000000000000001E-05</v>
      </c>
      <c r="R182" s="215">
        <f>Q182*H182</f>
        <v>0.00015000000000000001</v>
      </c>
      <c r="S182" s="215">
        <v>0</v>
      </c>
      <c r="T182" s="216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17" t="s">
        <v>354</v>
      </c>
      <c r="AT182" s="217" t="s">
        <v>215</v>
      </c>
      <c r="AU182" s="217" t="s">
        <v>149</v>
      </c>
      <c r="AY182" s="19" t="s">
        <v>140</v>
      </c>
      <c r="BE182" s="218">
        <f>IF(N182="základní",J182,0)</f>
        <v>0</v>
      </c>
      <c r="BF182" s="218">
        <f>IF(N182="snížená",J182,0)</f>
        <v>0</v>
      </c>
      <c r="BG182" s="218">
        <f>IF(N182="zákl. přenesená",J182,0)</f>
        <v>0</v>
      </c>
      <c r="BH182" s="218">
        <f>IF(N182="sníž. přenesená",J182,0)</f>
        <v>0</v>
      </c>
      <c r="BI182" s="218">
        <f>IF(N182="nulová",J182,0)</f>
        <v>0</v>
      </c>
      <c r="BJ182" s="19" t="s">
        <v>149</v>
      </c>
      <c r="BK182" s="218">
        <f>ROUND(I182*H182,2)</f>
        <v>0</v>
      </c>
      <c r="BL182" s="19" t="s">
        <v>284</v>
      </c>
      <c r="BM182" s="217" t="s">
        <v>1730</v>
      </c>
    </row>
    <row r="183" s="2" customFormat="1">
      <c r="A183" s="40"/>
      <c r="B183" s="41"/>
      <c r="C183" s="42"/>
      <c r="D183" s="219" t="s">
        <v>151</v>
      </c>
      <c r="E183" s="42"/>
      <c r="F183" s="220" t="s">
        <v>1729</v>
      </c>
      <c r="G183" s="42"/>
      <c r="H183" s="42"/>
      <c r="I183" s="221"/>
      <c r="J183" s="42"/>
      <c r="K183" s="42"/>
      <c r="L183" s="46"/>
      <c r="M183" s="222"/>
      <c r="N183" s="223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151</v>
      </c>
      <c r="AU183" s="19" t="s">
        <v>149</v>
      </c>
    </row>
    <row r="184" s="2" customFormat="1" ht="21.75" customHeight="1">
      <c r="A184" s="40"/>
      <c r="B184" s="41"/>
      <c r="C184" s="206" t="s">
        <v>386</v>
      </c>
      <c r="D184" s="206" t="s">
        <v>143</v>
      </c>
      <c r="E184" s="207" t="s">
        <v>1731</v>
      </c>
      <c r="F184" s="208" t="s">
        <v>1732</v>
      </c>
      <c r="G184" s="209" t="s">
        <v>362</v>
      </c>
      <c r="H184" s="210">
        <v>7</v>
      </c>
      <c r="I184" s="211"/>
      <c r="J184" s="212">
        <f>ROUND(I184*H184,2)</f>
        <v>0</v>
      </c>
      <c r="K184" s="208" t="s">
        <v>147</v>
      </c>
      <c r="L184" s="46"/>
      <c r="M184" s="213" t="s">
        <v>19</v>
      </c>
      <c r="N184" s="214" t="s">
        <v>42</v>
      </c>
      <c r="O184" s="86"/>
      <c r="P184" s="215">
        <f>O184*H184</f>
        <v>0</v>
      </c>
      <c r="Q184" s="215">
        <v>0</v>
      </c>
      <c r="R184" s="215">
        <f>Q184*H184</f>
        <v>0</v>
      </c>
      <c r="S184" s="215">
        <v>4.8000000000000001E-05</v>
      </c>
      <c r="T184" s="216">
        <f>S184*H184</f>
        <v>0.00033600000000000004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17" t="s">
        <v>284</v>
      </c>
      <c r="AT184" s="217" t="s">
        <v>143</v>
      </c>
      <c r="AU184" s="217" t="s">
        <v>149</v>
      </c>
      <c r="AY184" s="19" t="s">
        <v>140</v>
      </c>
      <c r="BE184" s="218">
        <f>IF(N184="základní",J184,0)</f>
        <v>0</v>
      </c>
      <c r="BF184" s="218">
        <f>IF(N184="snížená",J184,0)</f>
        <v>0</v>
      </c>
      <c r="BG184" s="218">
        <f>IF(N184="zákl. přenesená",J184,0)</f>
        <v>0</v>
      </c>
      <c r="BH184" s="218">
        <f>IF(N184="sníž. přenesená",J184,0)</f>
        <v>0</v>
      </c>
      <c r="BI184" s="218">
        <f>IF(N184="nulová",J184,0)</f>
        <v>0</v>
      </c>
      <c r="BJ184" s="19" t="s">
        <v>149</v>
      </c>
      <c r="BK184" s="218">
        <f>ROUND(I184*H184,2)</f>
        <v>0</v>
      </c>
      <c r="BL184" s="19" t="s">
        <v>284</v>
      </c>
      <c r="BM184" s="217" t="s">
        <v>1733</v>
      </c>
    </row>
    <row r="185" s="2" customFormat="1">
      <c r="A185" s="40"/>
      <c r="B185" s="41"/>
      <c r="C185" s="42"/>
      <c r="D185" s="219" t="s">
        <v>151</v>
      </c>
      <c r="E185" s="42"/>
      <c r="F185" s="220" t="s">
        <v>1734</v>
      </c>
      <c r="G185" s="42"/>
      <c r="H185" s="42"/>
      <c r="I185" s="221"/>
      <c r="J185" s="42"/>
      <c r="K185" s="42"/>
      <c r="L185" s="46"/>
      <c r="M185" s="222"/>
      <c r="N185" s="223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151</v>
      </c>
      <c r="AU185" s="19" t="s">
        <v>149</v>
      </c>
    </row>
    <row r="186" s="2" customFormat="1">
      <c r="A186" s="40"/>
      <c r="B186" s="41"/>
      <c r="C186" s="42"/>
      <c r="D186" s="224" t="s">
        <v>153</v>
      </c>
      <c r="E186" s="42"/>
      <c r="F186" s="225" t="s">
        <v>1735</v>
      </c>
      <c r="G186" s="42"/>
      <c r="H186" s="42"/>
      <c r="I186" s="221"/>
      <c r="J186" s="42"/>
      <c r="K186" s="42"/>
      <c r="L186" s="46"/>
      <c r="M186" s="222"/>
      <c r="N186" s="223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153</v>
      </c>
      <c r="AU186" s="19" t="s">
        <v>149</v>
      </c>
    </row>
    <row r="187" s="2" customFormat="1" ht="24.15" customHeight="1">
      <c r="A187" s="40"/>
      <c r="B187" s="41"/>
      <c r="C187" s="206" t="s">
        <v>392</v>
      </c>
      <c r="D187" s="206" t="s">
        <v>143</v>
      </c>
      <c r="E187" s="207" t="s">
        <v>1736</v>
      </c>
      <c r="F187" s="208" t="s">
        <v>1737</v>
      </c>
      <c r="G187" s="209" t="s">
        <v>362</v>
      </c>
      <c r="H187" s="210">
        <v>7</v>
      </c>
      <c r="I187" s="211"/>
      <c r="J187" s="212">
        <f>ROUND(I187*H187,2)</f>
        <v>0</v>
      </c>
      <c r="K187" s="208" t="s">
        <v>147</v>
      </c>
      <c r="L187" s="46"/>
      <c r="M187" s="213" t="s">
        <v>19</v>
      </c>
      <c r="N187" s="214" t="s">
        <v>42</v>
      </c>
      <c r="O187" s="86"/>
      <c r="P187" s="215">
        <f>O187*H187</f>
        <v>0</v>
      </c>
      <c r="Q187" s="215">
        <v>0</v>
      </c>
      <c r="R187" s="215">
        <f>Q187*H187</f>
        <v>0</v>
      </c>
      <c r="S187" s="215">
        <v>0.001</v>
      </c>
      <c r="T187" s="216">
        <f>S187*H187</f>
        <v>0.0070000000000000001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17" t="s">
        <v>284</v>
      </c>
      <c r="AT187" s="217" t="s">
        <v>143</v>
      </c>
      <c r="AU187" s="217" t="s">
        <v>149</v>
      </c>
      <c r="AY187" s="19" t="s">
        <v>140</v>
      </c>
      <c r="BE187" s="218">
        <f>IF(N187="základní",J187,0)</f>
        <v>0</v>
      </c>
      <c r="BF187" s="218">
        <f>IF(N187="snížená",J187,0)</f>
        <v>0</v>
      </c>
      <c r="BG187" s="218">
        <f>IF(N187="zákl. přenesená",J187,0)</f>
        <v>0</v>
      </c>
      <c r="BH187" s="218">
        <f>IF(N187="sníž. přenesená",J187,0)</f>
        <v>0</v>
      </c>
      <c r="BI187" s="218">
        <f>IF(N187="nulová",J187,0)</f>
        <v>0</v>
      </c>
      <c r="BJ187" s="19" t="s">
        <v>149</v>
      </c>
      <c r="BK187" s="218">
        <f>ROUND(I187*H187,2)</f>
        <v>0</v>
      </c>
      <c r="BL187" s="19" t="s">
        <v>284</v>
      </c>
      <c r="BM187" s="217" t="s">
        <v>1738</v>
      </c>
    </row>
    <row r="188" s="2" customFormat="1">
      <c r="A188" s="40"/>
      <c r="B188" s="41"/>
      <c r="C188" s="42"/>
      <c r="D188" s="219" t="s">
        <v>151</v>
      </c>
      <c r="E188" s="42"/>
      <c r="F188" s="220" t="s">
        <v>1739</v>
      </c>
      <c r="G188" s="42"/>
      <c r="H188" s="42"/>
      <c r="I188" s="221"/>
      <c r="J188" s="42"/>
      <c r="K188" s="42"/>
      <c r="L188" s="46"/>
      <c r="M188" s="222"/>
      <c r="N188" s="223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151</v>
      </c>
      <c r="AU188" s="19" t="s">
        <v>149</v>
      </c>
    </row>
    <row r="189" s="2" customFormat="1">
      <c r="A189" s="40"/>
      <c r="B189" s="41"/>
      <c r="C189" s="42"/>
      <c r="D189" s="224" t="s">
        <v>153</v>
      </c>
      <c r="E189" s="42"/>
      <c r="F189" s="225" t="s">
        <v>1740</v>
      </c>
      <c r="G189" s="42"/>
      <c r="H189" s="42"/>
      <c r="I189" s="221"/>
      <c r="J189" s="42"/>
      <c r="K189" s="42"/>
      <c r="L189" s="46"/>
      <c r="M189" s="222"/>
      <c r="N189" s="223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153</v>
      </c>
      <c r="AU189" s="19" t="s">
        <v>149</v>
      </c>
    </row>
    <row r="190" s="2" customFormat="1" ht="24.15" customHeight="1">
      <c r="A190" s="40"/>
      <c r="B190" s="41"/>
      <c r="C190" s="206" t="s">
        <v>354</v>
      </c>
      <c r="D190" s="206" t="s">
        <v>143</v>
      </c>
      <c r="E190" s="207" t="s">
        <v>1564</v>
      </c>
      <c r="F190" s="208" t="s">
        <v>1565</v>
      </c>
      <c r="G190" s="209" t="s">
        <v>362</v>
      </c>
      <c r="H190" s="210">
        <v>7</v>
      </c>
      <c r="I190" s="211"/>
      <c r="J190" s="212">
        <f>ROUND(I190*H190,2)</f>
        <v>0</v>
      </c>
      <c r="K190" s="208" t="s">
        <v>147</v>
      </c>
      <c r="L190" s="46"/>
      <c r="M190" s="213" t="s">
        <v>19</v>
      </c>
      <c r="N190" s="214" t="s">
        <v>42</v>
      </c>
      <c r="O190" s="86"/>
      <c r="P190" s="215">
        <f>O190*H190</f>
        <v>0</v>
      </c>
      <c r="Q190" s="215">
        <v>0</v>
      </c>
      <c r="R190" s="215">
        <f>Q190*H190</f>
        <v>0</v>
      </c>
      <c r="S190" s="215">
        <v>0</v>
      </c>
      <c r="T190" s="216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7" t="s">
        <v>284</v>
      </c>
      <c r="AT190" s="217" t="s">
        <v>143</v>
      </c>
      <c r="AU190" s="217" t="s">
        <v>149</v>
      </c>
      <c r="AY190" s="19" t="s">
        <v>140</v>
      </c>
      <c r="BE190" s="218">
        <f>IF(N190="základní",J190,0)</f>
        <v>0</v>
      </c>
      <c r="BF190" s="218">
        <f>IF(N190="snížená",J190,0)</f>
        <v>0</v>
      </c>
      <c r="BG190" s="218">
        <f>IF(N190="zákl. přenesená",J190,0)</f>
        <v>0</v>
      </c>
      <c r="BH190" s="218">
        <f>IF(N190="sníž. přenesená",J190,0)</f>
        <v>0</v>
      </c>
      <c r="BI190" s="218">
        <f>IF(N190="nulová",J190,0)</f>
        <v>0</v>
      </c>
      <c r="BJ190" s="19" t="s">
        <v>149</v>
      </c>
      <c r="BK190" s="218">
        <f>ROUND(I190*H190,2)</f>
        <v>0</v>
      </c>
      <c r="BL190" s="19" t="s">
        <v>284</v>
      </c>
      <c r="BM190" s="217" t="s">
        <v>1741</v>
      </c>
    </row>
    <row r="191" s="2" customFormat="1">
      <c r="A191" s="40"/>
      <c r="B191" s="41"/>
      <c r="C191" s="42"/>
      <c r="D191" s="219" t="s">
        <v>151</v>
      </c>
      <c r="E191" s="42"/>
      <c r="F191" s="220" t="s">
        <v>1567</v>
      </c>
      <c r="G191" s="42"/>
      <c r="H191" s="42"/>
      <c r="I191" s="221"/>
      <c r="J191" s="42"/>
      <c r="K191" s="42"/>
      <c r="L191" s="46"/>
      <c r="M191" s="222"/>
      <c r="N191" s="223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151</v>
      </c>
      <c r="AU191" s="19" t="s">
        <v>149</v>
      </c>
    </row>
    <row r="192" s="2" customFormat="1">
      <c r="A192" s="40"/>
      <c r="B192" s="41"/>
      <c r="C192" s="42"/>
      <c r="D192" s="224" t="s">
        <v>153</v>
      </c>
      <c r="E192" s="42"/>
      <c r="F192" s="225" t="s">
        <v>1568</v>
      </c>
      <c r="G192" s="42"/>
      <c r="H192" s="42"/>
      <c r="I192" s="221"/>
      <c r="J192" s="42"/>
      <c r="K192" s="42"/>
      <c r="L192" s="46"/>
      <c r="M192" s="222"/>
      <c r="N192" s="223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153</v>
      </c>
      <c r="AU192" s="19" t="s">
        <v>149</v>
      </c>
    </row>
    <row r="193" s="2" customFormat="1" ht="16.5" customHeight="1">
      <c r="A193" s="40"/>
      <c r="B193" s="41"/>
      <c r="C193" s="248" t="s">
        <v>405</v>
      </c>
      <c r="D193" s="248" t="s">
        <v>215</v>
      </c>
      <c r="E193" s="249" t="s">
        <v>1577</v>
      </c>
      <c r="F193" s="250" t="s">
        <v>1578</v>
      </c>
      <c r="G193" s="251" t="s">
        <v>362</v>
      </c>
      <c r="H193" s="252">
        <v>7</v>
      </c>
      <c r="I193" s="253"/>
      <c r="J193" s="254">
        <f>ROUND(I193*H193,2)</f>
        <v>0</v>
      </c>
      <c r="K193" s="250" t="s">
        <v>147</v>
      </c>
      <c r="L193" s="255"/>
      <c r="M193" s="256" t="s">
        <v>19</v>
      </c>
      <c r="N193" s="257" t="s">
        <v>42</v>
      </c>
      <c r="O193" s="86"/>
      <c r="P193" s="215">
        <f>O193*H193</f>
        <v>0</v>
      </c>
      <c r="Q193" s="215">
        <v>0.0012999999999999999</v>
      </c>
      <c r="R193" s="215">
        <f>Q193*H193</f>
        <v>0.0091000000000000004</v>
      </c>
      <c r="S193" s="215">
        <v>0</v>
      </c>
      <c r="T193" s="216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7" t="s">
        <v>354</v>
      </c>
      <c r="AT193" s="217" t="s">
        <v>215</v>
      </c>
      <c r="AU193" s="217" t="s">
        <v>149</v>
      </c>
      <c r="AY193" s="19" t="s">
        <v>140</v>
      </c>
      <c r="BE193" s="218">
        <f>IF(N193="základní",J193,0)</f>
        <v>0</v>
      </c>
      <c r="BF193" s="218">
        <f>IF(N193="snížená",J193,0)</f>
        <v>0</v>
      </c>
      <c r="BG193" s="218">
        <f>IF(N193="zákl. přenesená",J193,0)</f>
        <v>0</v>
      </c>
      <c r="BH193" s="218">
        <f>IF(N193="sníž. přenesená",J193,0)</f>
        <v>0</v>
      </c>
      <c r="BI193" s="218">
        <f>IF(N193="nulová",J193,0)</f>
        <v>0</v>
      </c>
      <c r="BJ193" s="19" t="s">
        <v>149</v>
      </c>
      <c r="BK193" s="218">
        <f>ROUND(I193*H193,2)</f>
        <v>0</v>
      </c>
      <c r="BL193" s="19" t="s">
        <v>284</v>
      </c>
      <c r="BM193" s="217" t="s">
        <v>1742</v>
      </c>
    </row>
    <row r="194" s="2" customFormat="1">
      <c r="A194" s="40"/>
      <c r="B194" s="41"/>
      <c r="C194" s="42"/>
      <c r="D194" s="219" t="s">
        <v>151</v>
      </c>
      <c r="E194" s="42"/>
      <c r="F194" s="220" t="s">
        <v>1578</v>
      </c>
      <c r="G194" s="42"/>
      <c r="H194" s="42"/>
      <c r="I194" s="221"/>
      <c r="J194" s="42"/>
      <c r="K194" s="42"/>
      <c r="L194" s="46"/>
      <c r="M194" s="222"/>
      <c r="N194" s="223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151</v>
      </c>
      <c r="AU194" s="19" t="s">
        <v>149</v>
      </c>
    </row>
    <row r="195" s="2" customFormat="1" ht="16.5" customHeight="1">
      <c r="A195" s="40"/>
      <c r="B195" s="41"/>
      <c r="C195" s="206" t="s">
        <v>413</v>
      </c>
      <c r="D195" s="206" t="s">
        <v>143</v>
      </c>
      <c r="E195" s="207" t="s">
        <v>1743</v>
      </c>
      <c r="F195" s="208" t="s">
        <v>1744</v>
      </c>
      <c r="G195" s="209" t="s">
        <v>362</v>
      </c>
      <c r="H195" s="210">
        <v>1</v>
      </c>
      <c r="I195" s="211"/>
      <c r="J195" s="212">
        <f>ROUND(I195*H195,2)</f>
        <v>0</v>
      </c>
      <c r="K195" s="208" t="s">
        <v>147</v>
      </c>
      <c r="L195" s="46"/>
      <c r="M195" s="213" t="s">
        <v>19</v>
      </c>
      <c r="N195" s="214" t="s">
        <v>42</v>
      </c>
      <c r="O195" s="86"/>
      <c r="P195" s="215">
        <f>O195*H195</f>
        <v>0</v>
      </c>
      <c r="Q195" s="215">
        <v>0</v>
      </c>
      <c r="R195" s="215">
        <f>Q195*H195</f>
        <v>0</v>
      </c>
      <c r="S195" s="215">
        <v>0</v>
      </c>
      <c r="T195" s="216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17" t="s">
        <v>284</v>
      </c>
      <c r="AT195" s="217" t="s">
        <v>143</v>
      </c>
      <c r="AU195" s="217" t="s">
        <v>149</v>
      </c>
      <c r="AY195" s="19" t="s">
        <v>140</v>
      </c>
      <c r="BE195" s="218">
        <f>IF(N195="základní",J195,0)</f>
        <v>0</v>
      </c>
      <c r="BF195" s="218">
        <f>IF(N195="snížená",J195,0)</f>
        <v>0</v>
      </c>
      <c r="BG195" s="218">
        <f>IF(N195="zákl. přenesená",J195,0)</f>
        <v>0</v>
      </c>
      <c r="BH195" s="218">
        <f>IF(N195="sníž. přenesená",J195,0)</f>
        <v>0</v>
      </c>
      <c r="BI195" s="218">
        <f>IF(N195="nulová",J195,0)</f>
        <v>0</v>
      </c>
      <c r="BJ195" s="19" t="s">
        <v>149</v>
      </c>
      <c r="BK195" s="218">
        <f>ROUND(I195*H195,2)</f>
        <v>0</v>
      </c>
      <c r="BL195" s="19" t="s">
        <v>284</v>
      </c>
      <c r="BM195" s="217" t="s">
        <v>1745</v>
      </c>
    </row>
    <row r="196" s="2" customFormat="1">
      <c r="A196" s="40"/>
      <c r="B196" s="41"/>
      <c r="C196" s="42"/>
      <c r="D196" s="219" t="s">
        <v>151</v>
      </c>
      <c r="E196" s="42"/>
      <c r="F196" s="220" t="s">
        <v>1746</v>
      </c>
      <c r="G196" s="42"/>
      <c r="H196" s="42"/>
      <c r="I196" s="221"/>
      <c r="J196" s="42"/>
      <c r="K196" s="42"/>
      <c r="L196" s="46"/>
      <c r="M196" s="222"/>
      <c r="N196" s="223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151</v>
      </c>
      <c r="AU196" s="19" t="s">
        <v>149</v>
      </c>
    </row>
    <row r="197" s="2" customFormat="1">
      <c r="A197" s="40"/>
      <c r="B197" s="41"/>
      <c r="C197" s="42"/>
      <c r="D197" s="224" t="s">
        <v>153</v>
      </c>
      <c r="E197" s="42"/>
      <c r="F197" s="225" t="s">
        <v>1747</v>
      </c>
      <c r="G197" s="42"/>
      <c r="H197" s="42"/>
      <c r="I197" s="221"/>
      <c r="J197" s="42"/>
      <c r="K197" s="42"/>
      <c r="L197" s="46"/>
      <c r="M197" s="222"/>
      <c r="N197" s="223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153</v>
      </c>
      <c r="AU197" s="19" t="s">
        <v>149</v>
      </c>
    </row>
    <row r="198" s="2" customFormat="1" ht="16.5" customHeight="1">
      <c r="A198" s="40"/>
      <c r="B198" s="41"/>
      <c r="C198" s="206" t="s">
        <v>420</v>
      </c>
      <c r="D198" s="206" t="s">
        <v>143</v>
      </c>
      <c r="E198" s="207" t="s">
        <v>1585</v>
      </c>
      <c r="F198" s="208" t="s">
        <v>1586</v>
      </c>
      <c r="G198" s="209" t="s">
        <v>308</v>
      </c>
      <c r="H198" s="210">
        <v>0.17000000000000001</v>
      </c>
      <c r="I198" s="211"/>
      <c r="J198" s="212">
        <f>ROUND(I198*H198,2)</f>
        <v>0</v>
      </c>
      <c r="K198" s="208" t="s">
        <v>147</v>
      </c>
      <c r="L198" s="46"/>
      <c r="M198" s="213" t="s">
        <v>19</v>
      </c>
      <c r="N198" s="214" t="s">
        <v>42</v>
      </c>
      <c r="O198" s="86"/>
      <c r="P198" s="215">
        <f>O198*H198</f>
        <v>0</v>
      </c>
      <c r="Q198" s="215">
        <v>0</v>
      </c>
      <c r="R198" s="215">
        <f>Q198*H198</f>
        <v>0</v>
      </c>
      <c r="S198" s="215">
        <v>0</v>
      </c>
      <c r="T198" s="216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17" t="s">
        <v>284</v>
      </c>
      <c r="AT198" s="217" t="s">
        <v>143</v>
      </c>
      <c r="AU198" s="217" t="s">
        <v>149</v>
      </c>
      <c r="AY198" s="19" t="s">
        <v>140</v>
      </c>
      <c r="BE198" s="218">
        <f>IF(N198="základní",J198,0)</f>
        <v>0</v>
      </c>
      <c r="BF198" s="218">
        <f>IF(N198="snížená",J198,0)</f>
        <v>0</v>
      </c>
      <c r="BG198" s="218">
        <f>IF(N198="zákl. přenesená",J198,0)</f>
        <v>0</v>
      </c>
      <c r="BH198" s="218">
        <f>IF(N198="sníž. přenesená",J198,0)</f>
        <v>0</v>
      </c>
      <c r="BI198" s="218">
        <f>IF(N198="nulová",J198,0)</f>
        <v>0</v>
      </c>
      <c r="BJ198" s="19" t="s">
        <v>149</v>
      </c>
      <c r="BK198" s="218">
        <f>ROUND(I198*H198,2)</f>
        <v>0</v>
      </c>
      <c r="BL198" s="19" t="s">
        <v>284</v>
      </c>
      <c r="BM198" s="217" t="s">
        <v>1748</v>
      </c>
    </row>
    <row r="199" s="2" customFormat="1">
      <c r="A199" s="40"/>
      <c r="B199" s="41"/>
      <c r="C199" s="42"/>
      <c r="D199" s="219" t="s">
        <v>151</v>
      </c>
      <c r="E199" s="42"/>
      <c r="F199" s="220" t="s">
        <v>1588</v>
      </c>
      <c r="G199" s="42"/>
      <c r="H199" s="42"/>
      <c r="I199" s="221"/>
      <c r="J199" s="42"/>
      <c r="K199" s="42"/>
      <c r="L199" s="46"/>
      <c r="M199" s="222"/>
      <c r="N199" s="223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151</v>
      </c>
      <c r="AU199" s="19" t="s">
        <v>149</v>
      </c>
    </row>
    <row r="200" s="2" customFormat="1">
      <c r="A200" s="40"/>
      <c r="B200" s="41"/>
      <c r="C200" s="42"/>
      <c r="D200" s="224" t="s">
        <v>153</v>
      </c>
      <c r="E200" s="42"/>
      <c r="F200" s="225" t="s">
        <v>1589</v>
      </c>
      <c r="G200" s="42"/>
      <c r="H200" s="42"/>
      <c r="I200" s="221"/>
      <c r="J200" s="42"/>
      <c r="K200" s="42"/>
      <c r="L200" s="46"/>
      <c r="M200" s="222"/>
      <c r="N200" s="223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153</v>
      </c>
      <c r="AU200" s="19" t="s">
        <v>149</v>
      </c>
    </row>
    <row r="201" s="12" customFormat="1" ht="22.8" customHeight="1">
      <c r="A201" s="12"/>
      <c r="B201" s="190"/>
      <c r="C201" s="191"/>
      <c r="D201" s="192" t="s">
        <v>69</v>
      </c>
      <c r="E201" s="204" t="s">
        <v>1749</v>
      </c>
      <c r="F201" s="204" t="s">
        <v>1750</v>
      </c>
      <c r="G201" s="191"/>
      <c r="H201" s="191"/>
      <c r="I201" s="194"/>
      <c r="J201" s="205">
        <f>BK201</f>
        <v>0</v>
      </c>
      <c r="K201" s="191"/>
      <c r="L201" s="196"/>
      <c r="M201" s="197"/>
      <c r="N201" s="198"/>
      <c r="O201" s="198"/>
      <c r="P201" s="199">
        <f>SUM(P202:P252)</f>
        <v>0</v>
      </c>
      <c r="Q201" s="198"/>
      <c r="R201" s="199">
        <f>SUM(R202:R252)</f>
        <v>0.0071000000000000004</v>
      </c>
      <c r="S201" s="198"/>
      <c r="T201" s="200">
        <f>SUM(T202:T252)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01" t="s">
        <v>149</v>
      </c>
      <c r="AT201" s="202" t="s">
        <v>69</v>
      </c>
      <c r="AU201" s="202" t="s">
        <v>78</v>
      </c>
      <c r="AY201" s="201" t="s">
        <v>140</v>
      </c>
      <c r="BK201" s="203">
        <f>SUM(BK202:BK252)</f>
        <v>0</v>
      </c>
    </row>
    <row r="202" s="2" customFormat="1" ht="16.5" customHeight="1">
      <c r="A202" s="40"/>
      <c r="B202" s="41"/>
      <c r="C202" s="206" t="s">
        <v>427</v>
      </c>
      <c r="D202" s="206" t="s">
        <v>143</v>
      </c>
      <c r="E202" s="207" t="s">
        <v>1751</v>
      </c>
      <c r="F202" s="208" t="s">
        <v>1752</v>
      </c>
      <c r="G202" s="209" t="s">
        <v>209</v>
      </c>
      <c r="H202" s="210">
        <v>40</v>
      </c>
      <c r="I202" s="211"/>
      <c r="J202" s="212">
        <f>ROUND(I202*H202,2)</f>
        <v>0</v>
      </c>
      <c r="K202" s="208" t="s">
        <v>147</v>
      </c>
      <c r="L202" s="46"/>
      <c r="M202" s="213" t="s">
        <v>19</v>
      </c>
      <c r="N202" s="214" t="s">
        <v>42</v>
      </c>
      <c r="O202" s="86"/>
      <c r="P202" s="215">
        <f>O202*H202</f>
        <v>0</v>
      </c>
      <c r="Q202" s="215">
        <v>0</v>
      </c>
      <c r="R202" s="215">
        <f>Q202*H202</f>
        <v>0</v>
      </c>
      <c r="S202" s="215">
        <v>0</v>
      </c>
      <c r="T202" s="216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17" t="s">
        <v>284</v>
      </c>
      <c r="AT202" s="217" t="s">
        <v>143</v>
      </c>
      <c r="AU202" s="217" t="s">
        <v>149</v>
      </c>
      <c r="AY202" s="19" t="s">
        <v>140</v>
      </c>
      <c r="BE202" s="218">
        <f>IF(N202="základní",J202,0)</f>
        <v>0</v>
      </c>
      <c r="BF202" s="218">
        <f>IF(N202="snížená",J202,0)</f>
        <v>0</v>
      </c>
      <c r="BG202" s="218">
        <f>IF(N202="zákl. přenesená",J202,0)</f>
        <v>0</v>
      </c>
      <c r="BH202" s="218">
        <f>IF(N202="sníž. přenesená",J202,0)</f>
        <v>0</v>
      </c>
      <c r="BI202" s="218">
        <f>IF(N202="nulová",J202,0)</f>
        <v>0</v>
      </c>
      <c r="BJ202" s="19" t="s">
        <v>149</v>
      </c>
      <c r="BK202" s="218">
        <f>ROUND(I202*H202,2)</f>
        <v>0</v>
      </c>
      <c r="BL202" s="19" t="s">
        <v>284</v>
      </c>
      <c r="BM202" s="217" t="s">
        <v>1753</v>
      </c>
    </row>
    <row r="203" s="2" customFormat="1">
      <c r="A203" s="40"/>
      <c r="B203" s="41"/>
      <c r="C203" s="42"/>
      <c r="D203" s="219" t="s">
        <v>151</v>
      </c>
      <c r="E203" s="42"/>
      <c r="F203" s="220" t="s">
        <v>1754</v>
      </c>
      <c r="G203" s="42"/>
      <c r="H203" s="42"/>
      <c r="I203" s="221"/>
      <c r="J203" s="42"/>
      <c r="K203" s="42"/>
      <c r="L203" s="46"/>
      <c r="M203" s="222"/>
      <c r="N203" s="223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151</v>
      </c>
      <c r="AU203" s="19" t="s">
        <v>149</v>
      </c>
    </row>
    <row r="204" s="2" customFormat="1">
      <c r="A204" s="40"/>
      <c r="B204" s="41"/>
      <c r="C204" s="42"/>
      <c r="D204" s="224" t="s">
        <v>153</v>
      </c>
      <c r="E204" s="42"/>
      <c r="F204" s="225" t="s">
        <v>1755</v>
      </c>
      <c r="G204" s="42"/>
      <c r="H204" s="42"/>
      <c r="I204" s="221"/>
      <c r="J204" s="42"/>
      <c r="K204" s="42"/>
      <c r="L204" s="46"/>
      <c r="M204" s="222"/>
      <c r="N204" s="223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153</v>
      </c>
      <c r="AU204" s="19" t="s">
        <v>149</v>
      </c>
    </row>
    <row r="205" s="2" customFormat="1" ht="16.5" customHeight="1">
      <c r="A205" s="40"/>
      <c r="B205" s="41"/>
      <c r="C205" s="248" t="s">
        <v>433</v>
      </c>
      <c r="D205" s="248" t="s">
        <v>215</v>
      </c>
      <c r="E205" s="249" t="s">
        <v>1756</v>
      </c>
      <c r="F205" s="250" t="s">
        <v>1757</v>
      </c>
      <c r="G205" s="251" t="s">
        <v>209</v>
      </c>
      <c r="H205" s="252">
        <v>42</v>
      </c>
      <c r="I205" s="253"/>
      <c r="J205" s="254">
        <f>ROUND(I205*H205,2)</f>
        <v>0</v>
      </c>
      <c r="K205" s="250" t="s">
        <v>147</v>
      </c>
      <c r="L205" s="255"/>
      <c r="M205" s="256" t="s">
        <v>19</v>
      </c>
      <c r="N205" s="257" t="s">
        <v>42</v>
      </c>
      <c r="O205" s="86"/>
      <c r="P205" s="215">
        <f>O205*H205</f>
        <v>0</v>
      </c>
      <c r="Q205" s="215">
        <v>6.0000000000000002E-05</v>
      </c>
      <c r="R205" s="215">
        <f>Q205*H205</f>
        <v>0.0025200000000000001</v>
      </c>
      <c r="S205" s="215">
        <v>0</v>
      </c>
      <c r="T205" s="216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17" t="s">
        <v>354</v>
      </c>
      <c r="AT205" s="217" t="s">
        <v>215</v>
      </c>
      <c r="AU205" s="217" t="s">
        <v>149</v>
      </c>
      <c r="AY205" s="19" t="s">
        <v>140</v>
      </c>
      <c r="BE205" s="218">
        <f>IF(N205="základní",J205,0)</f>
        <v>0</v>
      </c>
      <c r="BF205" s="218">
        <f>IF(N205="snížená",J205,0)</f>
        <v>0</v>
      </c>
      <c r="BG205" s="218">
        <f>IF(N205="zákl. přenesená",J205,0)</f>
        <v>0</v>
      </c>
      <c r="BH205" s="218">
        <f>IF(N205="sníž. přenesená",J205,0)</f>
        <v>0</v>
      </c>
      <c r="BI205" s="218">
        <f>IF(N205="nulová",J205,0)</f>
        <v>0</v>
      </c>
      <c r="BJ205" s="19" t="s">
        <v>149</v>
      </c>
      <c r="BK205" s="218">
        <f>ROUND(I205*H205,2)</f>
        <v>0</v>
      </c>
      <c r="BL205" s="19" t="s">
        <v>284</v>
      </c>
      <c r="BM205" s="217" t="s">
        <v>1758</v>
      </c>
    </row>
    <row r="206" s="2" customFormat="1">
      <c r="A206" s="40"/>
      <c r="B206" s="41"/>
      <c r="C206" s="42"/>
      <c r="D206" s="219" t="s">
        <v>151</v>
      </c>
      <c r="E206" s="42"/>
      <c r="F206" s="220" t="s">
        <v>1757</v>
      </c>
      <c r="G206" s="42"/>
      <c r="H206" s="42"/>
      <c r="I206" s="221"/>
      <c r="J206" s="42"/>
      <c r="K206" s="42"/>
      <c r="L206" s="46"/>
      <c r="M206" s="222"/>
      <c r="N206" s="223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151</v>
      </c>
      <c r="AU206" s="19" t="s">
        <v>149</v>
      </c>
    </row>
    <row r="207" s="13" customFormat="1">
      <c r="A207" s="13"/>
      <c r="B207" s="226"/>
      <c r="C207" s="227"/>
      <c r="D207" s="219" t="s">
        <v>155</v>
      </c>
      <c r="E207" s="227"/>
      <c r="F207" s="229" t="s">
        <v>1759</v>
      </c>
      <c r="G207" s="227"/>
      <c r="H207" s="230">
        <v>42</v>
      </c>
      <c r="I207" s="231"/>
      <c r="J207" s="227"/>
      <c r="K207" s="227"/>
      <c r="L207" s="232"/>
      <c r="M207" s="233"/>
      <c r="N207" s="234"/>
      <c r="O207" s="234"/>
      <c r="P207" s="234"/>
      <c r="Q207" s="234"/>
      <c r="R207" s="234"/>
      <c r="S207" s="234"/>
      <c r="T207" s="235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6" t="s">
        <v>155</v>
      </c>
      <c r="AU207" s="236" t="s">
        <v>149</v>
      </c>
      <c r="AV207" s="13" t="s">
        <v>149</v>
      </c>
      <c r="AW207" s="13" t="s">
        <v>4</v>
      </c>
      <c r="AX207" s="13" t="s">
        <v>78</v>
      </c>
      <c r="AY207" s="236" t="s">
        <v>140</v>
      </c>
    </row>
    <row r="208" s="2" customFormat="1" ht="16.5" customHeight="1">
      <c r="A208" s="40"/>
      <c r="B208" s="41"/>
      <c r="C208" s="206" t="s">
        <v>439</v>
      </c>
      <c r="D208" s="206" t="s">
        <v>143</v>
      </c>
      <c r="E208" s="207" t="s">
        <v>1760</v>
      </c>
      <c r="F208" s="208" t="s">
        <v>1761</v>
      </c>
      <c r="G208" s="209" t="s">
        <v>362</v>
      </c>
      <c r="H208" s="210">
        <v>12</v>
      </c>
      <c r="I208" s="211"/>
      <c r="J208" s="212">
        <f>ROUND(I208*H208,2)</f>
        <v>0</v>
      </c>
      <c r="K208" s="208" t="s">
        <v>147</v>
      </c>
      <c r="L208" s="46"/>
      <c r="M208" s="213" t="s">
        <v>19</v>
      </c>
      <c r="N208" s="214" t="s">
        <v>42</v>
      </c>
      <c r="O208" s="86"/>
      <c r="P208" s="215">
        <f>O208*H208</f>
        <v>0</v>
      </c>
      <c r="Q208" s="215">
        <v>0</v>
      </c>
      <c r="R208" s="215">
        <f>Q208*H208</f>
        <v>0</v>
      </c>
      <c r="S208" s="215">
        <v>0</v>
      </c>
      <c r="T208" s="216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7" t="s">
        <v>284</v>
      </c>
      <c r="AT208" s="217" t="s">
        <v>143</v>
      </c>
      <c r="AU208" s="217" t="s">
        <v>149</v>
      </c>
      <c r="AY208" s="19" t="s">
        <v>140</v>
      </c>
      <c r="BE208" s="218">
        <f>IF(N208="základní",J208,0)</f>
        <v>0</v>
      </c>
      <c r="BF208" s="218">
        <f>IF(N208="snížená",J208,0)</f>
        <v>0</v>
      </c>
      <c r="BG208" s="218">
        <f>IF(N208="zákl. přenesená",J208,0)</f>
        <v>0</v>
      </c>
      <c r="BH208" s="218">
        <f>IF(N208="sníž. přenesená",J208,0)</f>
        <v>0</v>
      </c>
      <c r="BI208" s="218">
        <f>IF(N208="nulová",J208,0)</f>
        <v>0</v>
      </c>
      <c r="BJ208" s="19" t="s">
        <v>149</v>
      </c>
      <c r="BK208" s="218">
        <f>ROUND(I208*H208,2)</f>
        <v>0</v>
      </c>
      <c r="BL208" s="19" t="s">
        <v>284</v>
      </c>
      <c r="BM208" s="217" t="s">
        <v>1762</v>
      </c>
    </row>
    <row r="209" s="2" customFormat="1">
      <c r="A209" s="40"/>
      <c r="B209" s="41"/>
      <c r="C209" s="42"/>
      <c r="D209" s="219" t="s">
        <v>151</v>
      </c>
      <c r="E209" s="42"/>
      <c r="F209" s="220" t="s">
        <v>1763</v>
      </c>
      <c r="G209" s="42"/>
      <c r="H209" s="42"/>
      <c r="I209" s="221"/>
      <c r="J209" s="42"/>
      <c r="K209" s="42"/>
      <c r="L209" s="46"/>
      <c r="M209" s="222"/>
      <c r="N209" s="223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151</v>
      </c>
      <c r="AU209" s="19" t="s">
        <v>149</v>
      </c>
    </row>
    <row r="210" s="2" customFormat="1">
      <c r="A210" s="40"/>
      <c r="B210" s="41"/>
      <c r="C210" s="42"/>
      <c r="D210" s="224" t="s">
        <v>153</v>
      </c>
      <c r="E210" s="42"/>
      <c r="F210" s="225" t="s">
        <v>1764</v>
      </c>
      <c r="G210" s="42"/>
      <c r="H210" s="42"/>
      <c r="I210" s="221"/>
      <c r="J210" s="42"/>
      <c r="K210" s="42"/>
      <c r="L210" s="46"/>
      <c r="M210" s="222"/>
      <c r="N210" s="223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153</v>
      </c>
      <c r="AU210" s="19" t="s">
        <v>149</v>
      </c>
    </row>
    <row r="211" s="2" customFormat="1" ht="16.5" customHeight="1">
      <c r="A211" s="40"/>
      <c r="B211" s="41"/>
      <c r="C211" s="248" t="s">
        <v>445</v>
      </c>
      <c r="D211" s="248" t="s">
        <v>215</v>
      </c>
      <c r="E211" s="249" t="s">
        <v>1765</v>
      </c>
      <c r="F211" s="250" t="s">
        <v>1766</v>
      </c>
      <c r="G211" s="251" t="s">
        <v>362</v>
      </c>
      <c r="H211" s="252">
        <v>12</v>
      </c>
      <c r="I211" s="253"/>
      <c r="J211" s="254">
        <f>ROUND(I211*H211,2)</f>
        <v>0</v>
      </c>
      <c r="K211" s="250" t="s">
        <v>147</v>
      </c>
      <c r="L211" s="255"/>
      <c r="M211" s="256" t="s">
        <v>19</v>
      </c>
      <c r="N211" s="257" t="s">
        <v>42</v>
      </c>
      <c r="O211" s="86"/>
      <c r="P211" s="215">
        <f>O211*H211</f>
        <v>0</v>
      </c>
      <c r="Q211" s="215">
        <v>9.0000000000000006E-05</v>
      </c>
      <c r="R211" s="215">
        <f>Q211*H211</f>
        <v>0.00108</v>
      </c>
      <c r="S211" s="215">
        <v>0</v>
      </c>
      <c r="T211" s="216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17" t="s">
        <v>354</v>
      </c>
      <c r="AT211" s="217" t="s">
        <v>215</v>
      </c>
      <c r="AU211" s="217" t="s">
        <v>149</v>
      </c>
      <c r="AY211" s="19" t="s">
        <v>140</v>
      </c>
      <c r="BE211" s="218">
        <f>IF(N211="základní",J211,0)</f>
        <v>0</v>
      </c>
      <c r="BF211" s="218">
        <f>IF(N211="snížená",J211,0)</f>
        <v>0</v>
      </c>
      <c r="BG211" s="218">
        <f>IF(N211="zákl. přenesená",J211,0)</f>
        <v>0</v>
      </c>
      <c r="BH211" s="218">
        <f>IF(N211="sníž. přenesená",J211,0)</f>
        <v>0</v>
      </c>
      <c r="BI211" s="218">
        <f>IF(N211="nulová",J211,0)</f>
        <v>0</v>
      </c>
      <c r="BJ211" s="19" t="s">
        <v>149</v>
      </c>
      <c r="BK211" s="218">
        <f>ROUND(I211*H211,2)</f>
        <v>0</v>
      </c>
      <c r="BL211" s="19" t="s">
        <v>284</v>
      </c>
      <c r="BM211" s="217" t="s">
        <v>1767</v>
      </c>
    </row>
    <row r="212" s="2" customFormat="1">
      <c r="A212" s="40"/>
      <c r="B212" s="41"/>
      <c r="C212" s="42"/>
      <c r="D212" s="219" t="s">
        <v>151</v>
      </c>
      <c r="E212" s="42"/>
      <c r="F212" s="220" t="s">
        <v>1766</v>
      </c>
      <c r="G212" s="42"/>
      <c r="H212" s="42"/>
      <c r="I212" s="221"/>
      <c r="J212" s="42"/>
      <c r="K212" s="42"/>
      <c r="L212" s="46"/>
      <c r="M212" s="222"/>
      <c r="N212" s="223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151</v>
      </c>
      <c r="AU212" s="19" t="s">
        <v>149</v>
      </c>
    </row>
    <row r="213" s="2" customFormat="1" ht="16.5" customHeight="1">
      <c r="A213" s="40"/>
      <c r="B213" s="41"/>
      <c r="C213" s="206" t="s">
        <v>452</v>
      </c>
      <c r="D213" s="206" t="s">
        <v>143</v>
      </c>
      <c r="E213" s="207" t="s">
        <v>1768</v>
      </c>
      <c r="F213" s="208" t="s">
        <v>1769</v>
      </c>
      <c r="G213" s="209" t="s">
        <v>209</v>
      </c>
      <c r="H213" s="210">
        <v>40</v>
      </c>
      <c r="I213" s="211"/>
      <c r="J213" s="212">
        <f>ROUND(I213*H213,2)</f>
        <v>0</v>
      </c>
      <c r="K213" s="208" t="s">
        <v>147</v>
      </c>
      <c r="L213" s="46"/>
      <c r="M213" s="213" t="s">
        <v>19</v>
      </c>
      <c r="N213" s="214" t="s">
        <v>42</v>
      </c>
      <c r="O213" s="86"/>
      <c r="P213" s="215">
        <f>O213*H213</f>
        <v>0</v>
      </c>
      <c r="Q213" s="215">
        <v>0</v>
      </c>
      <c r="R213" s="215">
        <f>Q213*H213</f>
        <v>0</v>
      </c>
      <c r="S213" s="215">
        <v>0</v>
      </c>
      <c r="T213" s="216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17" t="s">
        <v>284</v>
      </c>
      <c r="AT213" s="217" t="s">
        <v>143</v>
      </c>
      <c r="AU213" s="217" t="s">
        <v>149</v>
      </c>
      <c r="AY213" s="19" t="s">
        <v>140</v>
      </c>
      <c r="BE213" s="218">
        <f>IF(N213="základní",J213,0)</f>
        <v>0</v>
      </c>
      <c r="BF213" s="218">
        <f>IF(N213="snížená",J213,0)</f>
        <v>0</v>
      </c>
      <c r="BG213" s="218">
        <f>IF(N213="zákl. přenesená",J213,0)</f>
        <v>0</v>
      </c>
      <c r="BH213" s="218">
        <f>IF(N213="sníž. přenesená",J213,0)</f>
        <v>0</v>
      </c>
      <c r="BI213" s="218">
        <f>IF(N213="nulová",J213,0)</f>
        <v>0</v>
      </c>
      <c r="BJ213" s="19" t="s">
        <v>149</v>
      </c>
      <c r="BK213" s="218">
        <f>ROUND(I213*H213,2)</f>
        <v>0</v>
      </c>
      <c r="BL213" s="19" t="s">
        <v>284</v>
      </c>
      <c r="BM213" s="217" t="s">
        <v>1770</v>
      </c>
    </row>
    <row r="214" s="2" customFormat="1">
      <c r="A214" s="40"/>
      <c r="B214" s="41"/>
      <c r="C214" s="42"/>
      <c r="D214" s="219" t="s">
        <v>151</v>
      </c>
      <c r="E214" s="42"/>
      <c r="F214" s="220" t="s">
        <v>1769</v>
      </c>
      <c r="G214" s="42"/>
      <c r="H214" s="42"/>
      <c r="I214" s="221"/>
      <c r="J214" s="42"/>
      <c r="K214" s="42"/>
      <c r="L214" s="46"/>
      <c r="M214" s="222"/>
      <c r="N214" s="223"/>
      <c r="O214" s="86"/>
      <c r="P214" s="86"/>
      <c r="Q214" s="86"/>
      <c r="R214" s="86"/>
      <c r="S214" s="86"/>
      <c r="T214" s="87"/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T214" s="19" t="s">
        <v>151</v>
      </c>
      <c r="AU214" s="19" t="s">
        <v>149</v>
      </c>
    </row>
    <row r="215" s="2" customFormat="1">
      <c r="A215" s="40"/>
      <c r="B215" s="41"/>
      <c r="C215" s="42"/>
      <c r="D215" s="224" t="s">
        <v>153</v>
      </c>
      <c r="E215" s="42"/>
      <c r="F215" s="225" t="s">
        <v>1771</v>
      </c>
      <c r="G215" s="42"/>
      <c r="H215" s="42"/>
      <c r="I215" s="221"/>
      <c r="J215" s="42"/>
      <c r="K215" s="42"/>
      <c r="L215" s="46"/>
      <c r="M215" s="222"/>
      <c r="N215" s="223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153</v>
      </c>
      <c r="AU215" s="19" t="s">
        <v>149</v>
      </c>
    </row>
    <row r="216" s="2" customFormat="1" ht="16.5" customHeight="1">
      <c r="A216" s="40"/>
      <c r="B216" s="41"/>
      <c r="C216" s="248" t="s">
        <v>458</v>
      </c>
      <c r="D216" s="248" t="s">
        <v>215</v>
      </c>
      <c r="E216" s="249" t="s">
        <v>1772</v>
      </c>
      <c r="F216" s="250" t="s">
        <v>1773</v>
      </c>
      <c r="G216" s="251" t="s">
        <v>209</v>
      </c>
      <c r="H216" s="252">
        <v>48</v>
      </c>
      <c r="I216" s="253"/>
      <c r="J216" s="254">
        <f>ROUND(I216*H216,2)</f>
        <v>0</v>
      </c>
      <c r="K216" s="250" t="s">
        <v>19</v>
      </c>
      <c r="L216" s="255"/>
      <c r="M216" s="256" t="s">
        <v>19</v>
      </c>
      <c r="N216" s="257" t="s">
        <v>42</v>
      </c>
      <c r="O216" s="86"/>
      <c r="P216" s="215">
        <f>O216*H216</f>
        <v>0</v>
      </c>
      <c r="Q216" s="215">
        <v>0</v>
      </c>
      <c r="R216" s="215">
        <f>Q216*H216</f>
        <v>0</v>
      </c>
      <c r="S216" s="215">
        <v>0</v>
      </c>
      <c r="T216" s="216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17" t="s">
        <v>354</v>
      </c>
      <c r="AT216" s="217" t="s">
        <v>215</v>
      </c>
      <c r="AU216" s="217" t="s">
        <v>149</v>
      </c>
      <c r="AY216" s="19" t="s">
        <v>140</v>
      </c>
      <c r="BE216" s="218">
        <f>IF(N216="základní",J216,0)</f>
        <v>0</v>
      </c>
      <c r="BF216" s="218">
        <f>IF(N216="snížená",J216,0)</f>
        <v>0</v>
      </c>
      <c r="BG216" s="218">
        <f>IF(N216="zákl. přenesená",J216,0)</f>
        <v>0</v>
      </c>
      <c r="BH216" s="218">
        <f>IF(N216="sníž. přenesená",J216,0)</f>
        <v>0</v>
      </c>
      <c r="BI216" s="218">
        <f>IF(N216="nulová",J216,0)</f>
        <v>0</v>
      </c>
      <c r="BJ216" s="19" t="s">
        <v>149</v>
      </c>
      <c r="BK216" s="218">
        <f>ROUND(I216*H216,2)</f>
        <v>0</v>
      </c>
      <c r="BL216" s="19" t="s">
        <v>284</v>
      </c>
      <c r="BM216" s="217" t="s">
        <v>1774</v>
      </c>
    </row>
    <row r="217" s="2" customFormat="1">
      <c r="A217" s="40"/>
      <c r="B217" s="41"/>
      <c r="C217" s="42"/>
      <c r="D217" s="219" t="s">
        <v>151</v>
      </c>
      <c r="E217" s="42"/>
      <c r="F217" s="220" t="s">
        <v>1773</v>
      </c>
      <c r="G217" s="42"/>
      <c r="H217" s="42"/>
      <c r="I217" s="221"/>
      <c r="J217" s="42"/>
      <c r="K217" s="42"/>
      <c r="L217" s="46"/>
      <c r="M217" s="222"/>
      <c r="N217" s="223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151</v>
      </c>
      <c r="AU217" s="19" t="s">
        <v>149</v>
      </c>
    </row>
    <row r="218" s="13" customFormat="1">
      <c r="A218" s="13"/>
      <c r="B218" s="226"/>
      <c r="C218" s="227"/>
      <c r="D218" s="219" t="s">
        <v>155</v>
      </c>
      <c r="E218" s="227"/>
      <c r="F218" s="229" t="s">
        <v>1775</v>
      </c>
      <c r="G218" s="227"/>
      <c r="H218" s="230">
        <v>48</v>
      </c>
      <c r="I218" s="231"/>
      <c r="J218" s="227"/>
      <c r="K218" s="227"/>
      <c r="L218" s="232"/>
      <c r="M218" s="233"/>
      <c r="N218" s="234"/>
      <c r="O218" s="234"/>
      <c r="P218" s="234"/>
      <c r="Q218" s="234"/>
      <c r="R218" s="234"/>
      <c r="S218" s="234"/>
      <c r="T218" s="235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6" t="s">
        <v>155</v>
      </c>
      <c r="AU218" s="236" t="s">
        <v>149</v>
      </c>
      <c r="AV218" s="13" t="s">
        <v>149</v>
      </c>
      <c r="AW218" s="13" t="s">
        <v>4</v>
      </c>
      <c r="AX218" s="13" t="s">
        <v>78</v>
      </c>
      <c r="AY218" s="236" t="s">
        <v>140</v>
      </c>
    </row>
    <row r="219" s="2" customFormat="1" ht="16.5" customHeight="1">
      <c r="A219" s="40"/>
      <c r="B219" s="41"/>
      <c r="C219" s="248" t="s">
        <v>462</v>
      </c>
      <c r="D219" s="248" t="s">
        <v>215</v>
      </c>
      <c r="E219" s="249" t="s">
        <v>1776</v>
      </c>
      <c r="F219" s="250" t="s">
        <v>1777</v>
      </c>
      <c r="G219" s="251" t="s">
        <v>209</v>
      </c>
      <c r="H219" s="252">
        <v>6.4000000000000004</v>
      </c>
      <c r="I219" s="253"/>
      <c r="J219" s="254">
        <f>ROUND(I219*H219,2)</f>
        <v>0</v>
      </c>
      <c r="K219" s="250" t="s">
        <v>19</v>
      </c>
      <c r="L219" s="255"/>
      <c r="M219" s="256" t="s">
        <v>19</v>
      </c>
      <c r="N219" s="257" t="s">
        <v>42</v>
      </c>
      <c r="O219" s="86"/>
      <c r="P219" s="215">
        <f>O219*H219</f>
        <v>0</v>
      </c>
      <c r="Q219" s="215">
        <v>0</v>
      </c>
      <c r="R219" s="215">
        <f>Q219*H219</f>
        <v>0</v>
      </c>
      <c r="S219" s="215">
        <v>0</v>
      </c>
      <c r="T219" s="216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17" t="s">
        <v>354</v>
      </c>
      <c r="AT219" s="217" t="s">
        <v>215</v>
      </c>
      <c r="AU219" s="217" t="s">
        <v>149</v>
      </c>
      <c r="AY219" s="19" t="s">
        <v>140</v>
      </c>
      <c r="BE219" s="218">
        <f>IF(N219="základní",J219,0)</f>
        <v>0</v>
      </c>
      <c r="BF219" s="218">
        <f>IF(N219="snížená",J219,0)</f>
        <v>0</v>
      </c>
      <c r="BG219" s="218">
        <f>IF(N219="zákl. přenesená",J219,0)</f>
        <v>0</v>
      </c>
      <c r="BH219" s="218">
        <f>IF(N219="sníž. přenesená",J219,0)</f>
        <v>0</v>
      </c>
      <c r="BI219" s="218">
        <f>IF(N219="nulová",J219,0)</f>
        <v>0</v>
      </c>
      <c r="BJ219" s="19" t="s">
        <v>149</v>
      </c>
      <c r="BK219" s="218">
        <f>ROUND(I219*H219,2)</f>
        <v>0</v>
      </c>
      <c r="BL219" s="19" t="s">
        <v>284</v>
      </c>
      <c r="BM219" s="217" t="s">
        <v>1778</v>
      </c>
    </row>
    <row r="220" s="2" customFormat="1">
      <c r="A220" s="40"/>
      <c r="B220" s="41"/>
      <c r="C220" s="42"/>
      <c r="D220" s="219" t="s">
        <v>151</v>
      </c>
      <c r="E220" s="42"/>
      <c r="F220" s="220" t="s">
        <v>1777</v>
      </c>
      <c r="G220" s="42"/>
      <c r="H220" s="42"/>
      <c r="I220" s="221"/>
      <c r="J220" s="42"/>
      <c r="K220" s="42"/>
      <c r="L220" s="46"/>
      <c r="M220" s="222"/>
      <c r="N220" s="223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151</v>
      </c>
      <c r="AU220" s="19" t="s">
        <v>149</v>
      </c>
    </row>
    <row r="221" s="13" customFormat="1">
      <c r="A221" s="13"/>
      <c r="B221" s="226"/>
      <c r="C221" s="227"/>
      <c r="D221" s="219" t="s">
        <v>155</v>
      </c>
      <c r="E221" s="227"/>
      <c r="F221" s="229" t="s">
        <v>1779</v>
      </c>
      <c r="G221" s="227"/>
      <c r="H221" s="230">
        <v>6.4000000000000004</v>
      </c>
      <c r="I221" s="231"/>
      <c r="J221" s="227"/>
      <c r="K221" s="227"/>
      <c r="L221" s="232"/>
      <c r="M221" s="233"/>
      <c r="N221" s="234"/>
      <c r="O221" s="234"/>
      <c r="P221" s="234"/>
      <c r="Q221" s="234"/>
      <c r="R221" s="234"/>
      <c r="S221" s="234"/>
      <c r="T221" s="235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6" t="s">
        <v>155</v>
      </c>
      <c r="AU221" s="236" t="s">
        <v>149</v>
      </c>
      <c r="AV221" s="13" t="s">
        <v>149</v>
      </c>
      <c r="AW221" s="13" t="s">
        <v>4</v>
      </c>
      <c r="AX221" s="13" t="s">
        <v>78</v>
      </c>
      <c r="AY221" s="236" t="s">
        <v>140</v>
      </c>
    </row>
    <row r="222" s="2" customFormat="1" ht="16.5" customHeight="1">
      <c r="A222" s="40"/>
      <c r="B222" s="41"/>
      <c r="C222" s="248" t="s">
        <v>468</v>
      </c>
      <c r="D222" s="248" t="s">
        <v>215</v>
      </c>
      <c r="E222" s="249" t="s">
        <v>1780</v>
      </c>
      <c r="F222" s="250" t="s">
        <v>1781</v>
      </c>
      <c r="G222" s="251" t="s">
        <v>209</v>
      </c>
      <c r="H222" s="252">
        <v>5.5999999999999996</v>
      </c>
      <c r="I222" s="253"/>
      <c r="J222" s="254">
        <f>ROUND(I222*H222,2)</f>
        <v>0</v>
      </c>
      <c r="K222" s="250" t="s">
        <v>19</v>
      </c>
      <c r="L222" s="255"/>
      <c r="M222" s="256" t="s">
        <v>19</v>
      </c>
      <c r="N222" s="257" t="s">
        <v>42</v>
      </c>
      <c r="O222" s="86"/>
      <c r="P222" s="215">
        <f>O222*H222</f>
        <v>0</v>
      </c>
      <c r="Q222" s="215">
        <v>0</v>
      </c>
      <c r="R222" s="215">
        <f>Q222*H222</f>
        <v>0</v>
      </c>
      <c r="S222" s="215">
        <v>0</v>
      </c>
      <c r="T222" s="216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17" t="s">
        <v>354</v>
      </c>
      <c r="AT222" s="217" t="s">
        <v>215</v>
      </c>
      <c r="AU222" s="217" t="s">
        <v>149</v>
      </c>
      <c r="AY222" s="19" t="s">
        <v>140</v>
      </c>
      <c r="BE222" s="218">
        <f>IF(N222="základní",J222,0)</f>
        <v>0</v>
      </c>
      <c r="BF222" s="218">
        <f>IF(N222="snížená",J222,0)</f>
        <v>0</v>
      </c>
      <c r="BG222" s="218">
        <f>IF(N222="zákl. přenesená",J222,0)</f>
        <v>0</v>
      </c>
      <c r="BH222" s="218">
        <f>IF(N222="sníž. přenesená",J222,0)</f>
        <v>0</v>
      </c>
      <c r="BI222" s="218">
        <f>IF(N222="nulová",J222,0)</f>
        <v>0</v>
      </c>
      <c r="BJ222" s="19" t="s">
        <v>149</v>
      </c>
      <c r="BK222" s="218">
        <f>ROUND(I222*H222,2)</f>
        <v>0</v>
      </c>
      <c r="BL222" s="19" t="s">
        <v>284</v>
      </c>
      <c r="BM222" s="217" t="s">
        <v>1782</v>
      </c>
    </row>
    <row r="223" s="2" customFormat="1">
      <c r="A223" s="40"/>
      <c r="B223" s="41"/>
      <c r="C223" s="42"/>
      <c r="D223" s="219" t="s">
        <v>151</v>
      </c>
      <c r="E223" s="42"/>
      <c r="F223" s="220" t="s">
        <v>1781</v>
      </c>
      <c r="G223" s="42"/>
      <c r="H223" s="42"/>
      <c r="I223" s="221"/>
      <c r="J223" s="42"/>
      <c r="K223" s="42"/>
      <c r="L223" s="46"/>
      <c r="M223" s="222"/>
      <c r="N223" s="223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151</v>
      </c>
      <c r="AU223" s="19" t="s">
        <v>149</v>
      </c>
    </row>
    <row r="224" s="13" customFormat="1">
      <c r="A224" s="13"/>
      <c r="B224" s="226"/>
      <c r="C224" s="227"/>
      <c r="D224" s="219" t="s">
        <v>155</v>
      </c>
      <c r="E224" s="227"/>
      <c r="F224" s="229" t="s">
        <v>1783</v>
      </c>
      <c r="G224" s="227"/>
      <c r="H224" s="230">
        <v>5.5999999999999996</v>
      </c>
      <c r="I224" s="231"/>
      <c r="J224" s="227"/>
      <c r="K224" s="227"/>
      <c r="L224" s="232"/>
      <c r="M224" s="233"/>
      <c r="N224" s="234"/>
      <c r="O224" s="234"/>
      <c r="P224" s="234"/>
      <c r="Q224" s="234"/>
      <c r="R224" s="234"/>
      <c r="S224" s="234"/>
      <c r="T224" s="235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6" t="s">
        <v>155</v>
      </c>
      <c r="AU224" s="236" t="s">
        <v>149</v>
      </c>
      <c r="AV224" s="13" t="s">
        <v>149</v>
      </c>
      <c r="AW224" s="13" t="s">
        <v>4</v>
      </c>
      <c r="AX224" s="13" t="s">
        <v>78</v>
      </c>
      <c r="AY224" s="236" t="s">
        <v>140</v>
      </c>
    </row>
    <row r="225" s="2" customFormat="1" ht="16.5" customHeight="1">
      <c r="A225" s="40"/>
      <c r="B225" s="41"/>
      <c r="C225" s="248" t="s">
        <v>476</v>
      </c>
      <c r="D225" s="248" t="s">
        <v>215</v>
      </c>
      <c r="E225" s="249" t="s">
        <v>1784</v>
      </c>
      <c r="F225" s="250" t="s">
        <v>1785</v>
      </c>
      <c r="G225" s="251" t="s">
        <v>209</v>
      </c>
      <c r="H225" s="252">
        <v>4</v>
      </c>
      <c r="I225" s="253"/>
      <c r="J225" s="254">
        <f>ROUND(I225*H225,2)</f>
        <v>0</v>
      </c>
      <c r="K225" s="250" t="s">
        <v>19</v>
      </c>
      <c r="L225" s="255"/>
      <c r="M225" s="256" t="s">
        <v>19</v>
      </c>
      <c r="N225" s="257" t="s">
        <v>42</v>
      </c>
      <c r="O225" s="86"/>
      <c r="P225" s="215">
        <f>O225*H225</f>
        <v>0</v>
      </c>
      <c r="Q225" s="215">
        <v>0</v>
      </c>
      <c r="R225" s="215">
        <f>Q225*H225</f>
        <v>0</v>
      </c>
      <c r="S225" s="215">
        <v>0</v>
      </c>
      <c r="T225" s="216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17" t="s">
        <v>354</v>
      </c>
      <c r="AT225" s="217" t="s">
        <v>215</v>
      </c>
      <c r="AU225" s="217" t="s">
        <v>149</v>
      </c>
      <c r="AY225" s="19" t="s">
        <v>140</v>
      </c>
      <c r="BE225" s="218">
        <f>IF(N225="základní",J225,0)</f>
        <v>0</v>
      </c>
      <c r="BF225" s="218">
        <f>IF(N225="snížená",J225,0)</f>
        <v>0</v>
      </c>
      <c r="BG225" s="218">
        <f>IF(N225="zákl. přenesená",J225,0)</f>
        <v>0</v>
      </c>
      <c r="BH225" s="218">
        <f>IF(N225="sníž. přenesená",J225,0)</f>
        <v>0</v>
      </c>
      <c r="BI225" s="218">
        <f>IF(N225="nulová",J225,0)</f>
        <v>0</v>
      </c>
      <c r="BJ225" s="19" t="s">
        <v>149</v>
      </c>
      <c r="BK225" s="218">
        <f>ROUND(I225*H225,2)</f>
        <v>0</v>
      </c>
      <c r="BL225" s="19" t="s">
        <v>284</v>
      </c>
      <c r="BM225" s="217" t="s">
        <v>1786</v>
      </c>
    </row>
    <row r="226" s="2" customFormat="1">
      <c r="A226" s="40"/>
      <c r="B226" s="41"/>
      <c r="C226" s="42"/>
      <c r="D226" s="219" t="s">
        <v>151</v>
      </c>
      <c r="E226" s="42"/>
      <c r="F226" s="220" t="s">
        <v>1785</v>
      </c>
      <c r="G226" s="42"/>
      <c r="H226" s="42"/>
      <c r="I226" s="221"/>
      <c r="J226" s="42"/>
      <c r="K226" s="42"/>
      <c r="L226" s="46"/>
      <c r="M226" s="222"/>
      <c r="N226" s="223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151</v>
      </c>
      <c r="AU226" s="19" t="s">
        <v>149</v>
      </c>
    </row>
    <row r="227" s="13" customFormat="1">
      <c r="A227" s="13"/>
      <c r="B227" s="226"/>
      <c r="C227" s="227"/>
      <c r="D227" s="219" t="s">
        <v>155</v>
      </c>
      <c r="E227" s="227"/>
      <c r="F227" s="229" t="s">
        <v>1787</v>
      </c>
      <c r="G227" s="227"/>
      <c r="H227" s="230">
        <v>4</v>
      </c>
      <c r="I227" s="231"/>
      <c r="J227" s="227"/>
      <c r="K227" s="227"/>
      <c r="L227" s="232"/>
      <c r="M227" s="233"/>
      <c r="N227" s="234"/>
      <c r="O227" s="234"/>
      <c r="P227" s="234"/>
      <c r="Q227" s="234"/>
      <c r="R227" s="234"/>
      <c r="S227" s="234"/>
      <c r="T227" s="235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6" t="s">
        <v>155</v>
      </c>
      <c r="AU227" s="236" t="s">
        <v>149</v>
      </c>
      <c r="AV227" s="13" t="s">
        <v>149</v>
      </c>
      <c r="AW227" s="13" t="s">
        <v>4</v>
      </c>
      <c r="AX227" s="13" t="s">
        <v>78</v>
      </c>
      <c r="AY227" s="236" t="s">
        <v>140</v>
      </c>
    </row>
    <row r="228" s="2" customFormat="1" ht="16.5" customHeight="1">
      <c r="A228" s="40"/>
      <c r="B228" s="41"/>
      <c r="C228" s="206" t="s">
        <v>482</v>
      </c>
      <c r="D228" s="206" t="s">
        <v>143</v>
      </c>
      <c r="E228" s="207" t="s">
        <v>1788</v>
      </c>
      <c r="F228" s="208" t="s">
        <v>1789</v>
      </c>
      <c r="G228" s="209" t="s">
        <v>362</v>
      </c>
      <c r="H228" s="210">
        <v>2</v>
      </c>
      <c r="I228" s="211"/>
      <c r="J228" s="212">
        <f>ROUND(I228*H228,2)</f>
        <v>0</v>
      </c>
      <c r="K228" s="208" t="s">
        <v>147</v>
      </c>
      <c r="L228" s="46"/>
      <c r="M228" s="213" t="s">
        <v>19</v>
      </c>
      <c r="N228" s="214" t="s">
        <v>42</v>
      </c>
      <c r="O228" s="86"/>
      <c r="P228" s="215">
        <f>O228*H228</f>
        <v>0</v>
      </c>
      <c r="Q228" s="215">
        <v>0</v>
      </c>
      <c r="R228" s="215">
        <f>Q228*H228</f>
        <v>0</v>
      </c>
      <c r="S228" s="215">
        <v>0</v>
      </c>
      <c r="T228" s="216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17" t="s">
        <v>148</v>
      </c>
      <c r="AT228" s="217" t="s">
        <v>143</v>
      </c>
      <c r="AU228" s="217" t="s">
        <v>149</v>
      </c>
      <c r="AY228" s="19" t="s">
        <v>140</v>
      </c>
      <c r="BE228" s="218">
        <f>IF(N228="základní",J228,0)</f>
        <v>0</v>
      </c>
      <c r="BF228" s="218">
        <f>IF(N228="snížená",J228,0)</f>
        <v>0</v>
      </c>
      <c r="BG228" s="218">
        <f>IF(N228="zákl. přenesená",J228,0)</f>
        <v>0</v>
      </c>
      <c r="BH228" s="218">
        <f>IF(N228="sníž. přenesená",J228,0)</f>
        <v>0</v>
      </c>
      <c r="BI228" s="218">
        <f>IF(N228="nulová",J228,0)</f>
        <v>0</v>
      </c>
      <c r="BJ228" s="19" t="s">
        <v>149</v>
      </c>
      <c r="BK228" s="218">
        <f>ROUND(I228*H228,2)</f>
        <v>0</v>
      </c>
      <c r="BL228" s="19" t="s">
        <v>148</v>
      </c>
      <c r="BM228" s="217" t="s">
        <v>1790</v>
      </c>
    </row>
    <row r="229" s="2" customFormat="1">
      <c r="A229" s="40"/>
      <c r="B229" s="41"/>
      <c r="C229" s="42"/>
      <c r="D229" s="219" t="s">
        <v>151</v>
      </c>
      <c r="E229" s="42"/>
      <c r="F229" s="220" t="s">
        <v>1789</v>
      </c>
      <c r="G229" s="42"/>
      <c r="H229" s="42"/>
      <c r="I229" s="221"/>
      <c r="J229" s="42"/>
      <c r="K229" s="42"/>
      <c r="L229" s="46"/>
      <c r="M229" s="222"/>
      <c r="N229" s="223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151</v>
      </c>
      <c r="AU229" s="19" t="s">
        <v>149</v>
      </c>
    </row>
    <row r="230" s="2" customFormat="1">
      <c r="A230" s="40"/>
      <c r="B230" s="41"/>
      <c r="C230" s="42"/>
      <c r="D230" s="224" t="s">
        <v>153</v>
      </c>
      <c r="E230" s="42"/>
      <c r="F230" s="225" t="s">
        <v>1791</v>
      </c>
      <c r="G230" s="42"/>
      <c r="H230" s="42"/>
      <c r="I230" s="221"/>
      <c r="J230" s="42"/>
      <c r="K230" s="42"/>
      <c r="L230" s="46"/>
      <c r="M230" s="222"/>
      <c r="N230" s="223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153</v>
      </c>
      <c r="AU230" s="19" t="s">
        <v>149</v>
      </c>
    </row>
    <row r="231" s="2" customFormat="1" ht="16.5" customHeight="1">
      <c r="A231" s="40"/>
      <c r="B231" s="41"/>
      <c r="C231" s="248" t="s">
        <v>488</v>
      </c>
      <c r="D231" s="248" t="s">
        <v>215</v>
      </c>
      <c r="E231" s="249" t="s">
        <v>1792</v>
      </c>
      <c r="F231" s="250" t="s">
        <v>1793</v>
      </c>
      <c r="G231" s="251" t="s">
        <v>362</v>
      </c>
      <c r="H231" s="252">
        <v>2</v>
      </c>
      <c r="I231" s="253"/>
      <c r="J231" s="254">
        <f>ROUND(I231*H231,2)</f>
        <v>0</v>
      </c>
      <c r="K231" s="250" t="s">
        <v>19</v>
      </c>
      <c r="L231" s="255"/>
      <c r="M231" s="256" t="s">
        <v>19</v>
      </c>
      <c r="N231" s="257" t="s">
        <v>42</v>
      </c>
      <c r="O231" s="86"/>
      <c r="P231" s="215">
        <f>O231*H231</f>
        <v>0</v>
      </c>
      <c r="Q231" s="215">
        <v>0.00010000000000000001</v>
      </c>
      <c r="R231" s="215">
        <f>Q231*H231</f>
        <v>0.00020000000000000001</v>
      </c>
      <c r="S231" s="215">
        <v>0</v>
      </c>
      <c r="T231" s="216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17" t="s">
        <v>218</v>
      </c>
      <c r="AT231" s="217" t="s">
        <v>215</v>
      </c>
      <c r="AU231" s="217" t="s">
        <v>149</v>
      </c>
      <c r="AY231" s="19" t="s">
        <v>140</v>
      </c>
      <c r="BE231" s="218">
        <f>IF(N231="základní",J231,0)</f>
        <v>0</v>
      </c>
      <c r="BF231" s="218">
        <f>IF(N231="snížená",J231,0)</f>
        <v>0</v>
      </c>
      <c r="BG231" s="218">
        <f>IF(N231="zákl. přenesená",J231,0)</f>
        <v>0</v>
      </c>
      <c r="BH231" s="218">
        <f>IF(N231="sníž. přenesená",J231,0)</f>
        <v>0</v>
      </c>
      <c r="BI231" s="218">
        <f>IF(N231="nulová",J231,0)</f>
        <v>0</v>
      </c>
      <c r="BJ231" s="19" t="s">
        <v>149</v>
      </c>
      <c r="BK231" s="218">
        <f>ROUND(I231*H231,2)</f>
        <v>0</v>
      </c>
      <c r="BL231" s="19" t="s">
        <v>148</v>
      </c>
      <c r="BM231" s="217" t="s">
        <v>1794</v>
      </c>
    </row>
    <row r="232" s="2" customFormat="1">
      <c r="A232" s="40"/>
      <c r="B232" s="41"/>
      <c r="C232" s="42"/>
      <c r="D232" s="219" t="s">
        <v>151</v>
      </c>
      <c r="E232" s="42"/>
      <c r="F232" s="220" t="s">
        <v>1793</v>
      </c>
      <c r="G232" s="42"/>
      <c r="H232" s="42"/>
      <c r="I232" s="221"/>
      <c r="J232" s="42"/>
      <c r="K232" s="42"/>
      <c r="L232" s="46"/>
      <c r="M232" s="222"/>
      <c r="N232" s="223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151</v>
      </c>
      <c r="AU232" s="19" t="s">
        <v>149</v>
      </c>
    </row>
    <row r="233" s="2" customFormat="1" ht="16.5" customHeight="1">
      <c r="A233" s="40"/>
      <c r="B233" s="41"/>
      <c r="C233" s="206" t="s">
        <v>494</v>
      </c>
      <c r="D233" s="206" t="s">
        <v>143</v>
      </c>
      <c r="E233" s="207" t="s">
        <v>1795</v>
      </c>
      <c r="F233" s="208" t="s">
        <v>1796</v>
      </c>
      <c r="G233" s="209" t="s">
        <v>362</v>
      </c>
      <c r="H233" s="210">
        <v>2</v>
      </c>
      <c r="I233" s="211"/>
      <c r="J233" s="212">
        <f>ROUND(I233*H233,2)</f>
        <v>0</v>
      </c>
      <c r="K233" s="208" t="s">
        <v>147</v>
      </c>
      <c r="L233" s="46"/>
      <c r="M233" s="213" t="s">
        <v>19</v>
      </c>
      <c r="N233" s="214" t="s">
        <v>42</v>
      </c>
      <c r="O233" s="86"/>
      <c r="P233" s="215">
        <f>O233*H233</f>
        <v>0</v>
      </c>
      <c r="Q233" s="215">
        <v>0</v>
      </c>
      <c r="R233" s="215">
        <f>Q233*H233</f>
        <v>0</v>
      </c>
      <c r="S233" s="215">
        <v>0</v>
      </c>
      <c r="T233" s="216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17" t="s">
        <v>284</v>
      </c>
      <c r="AT233" s="217" t="s">
        <v>143</v>
      </c>
      <c r="AU233" s="217" t="s">
        <v>149</v>
      </c>
      <c r="AY233" s="19" t="s">
        <v>140</v>
      </c>
      <c r="BE233" s="218">
        <f>IF(N233="základní",J233,0)</f>
        <v>0</v>
      </c>
      <c r="BF233" s="218">
        <f>IF(N233="snížená",J233,0)</f>
        <v>0</v>
      </c>
      <c r="BG233" s="218">
        <f>IF(N233="zákl. přenesená",J233,0)</f>
        <v>0</v>
      </c>
      <c r="BH233" s="218">
        <f>IF(N233="sníž. přenesená",J233,0)</f>
        <v>0</v>
      </c>
      <c r="BI233" s="218">
        <f>IF(N233="nulová",J233,0)</f>
        <v>0</v>
      </c>
      <c r="BJ233" s="19" t="s">
        <v>149</v>
      </c>
      <c r="BK233" s="218">
        <f>ROUND(I233*H233,2)</f>
        <v>0</v>
      </c>
      <c r="BL233" s="19" t="s">
        <v>284</v>
      </c>
      <c r="BM233" s="217" t="s">
        <v>1797</v>
      </c>
    </row>
    <row r="234" s="2" customFormat="1">
      <c r="A234" s="40"/>
      <c r="B234" s="41"/>
      <c r="C234" s="42"/>
      <c r="D234" s="219" t="s">
        <v>151</v>
      </c>
      <c r="E234" s="42"/>
      <c r="F234" s="220" t="s">
        <v>1798</v>
      </c>
      <c r="G234" s="42"/>
      <c r="H234" s="42"/>
      <c r="I234" s="221"/>
      <c r="J234" s="42"/>
      <c r="K234" s="42"/>
      <c r="L234" s="46"/>
      <c r="M234" s="222"/>
      <c r="N234" s="223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151</v>
      </c>
      <c r="AU234" s="19" t="s">
        <v>149</v>
      </c>
    </row>
    <row r="235" s="2" customFormat="1">
      <c r="A235" s="40"/>
      <c r="B235" s="41"/>
      <c r="C235" s="42"/>
      <c r="D235" s="224" t="s">
        <v>153</v>
      </c>
      <c r="E235" s="42"/>
      <c r="F235" s="225" t="s">
        <v>1799</v>
      </c>
      <c r="G235" s="42"/>
      <c r="H235" s="42"/>
      <c r="I235" s="221"/>
      <c r="J235" s="42"/>
      <c r="K235" s="42"/>
      <c r="L235" s="46"/>
      <c r="M235" s="222"/>
      <c r="N235" s="223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153</v>
      </c>
      <c r="AU235" s="19" t="s">
        <v>149</v>
      </c>
    </row>
    <row r="236" s="2" customFormat="1" ht="16.5" customHeight="1">
      <c r="A236" s="40"/>
      <c r="B236" s="41"/>
      <c r="C236" s="248" t="s">
        <v>504</v>
      </c>
      <c r="D236" s="248" t="s">
        <v>215</v>
      </c>
      <c r="E236" s="249" t="s">
        <v>1800</v>
      </c>
      <c r="F236" s="250" t="s">
        <v>1801</v>
      </c>
      <c r="G236" s="251" t="s">
        <v>362</v>
      </c>
      <c r="H236" s="252">
        <v>2</v>
      </c>
      <c r="I236" s="253"/>
      <c r="J236" s="254">
        <f>ROUND(I236*H236,2)</f>
        <v>0</v>
      </c>
      <c r="K236" s="250" t="s">
        <v>147</v>
      </c>
      <c r="L236" s="255"/>
      <c r="M236" s="256" t="s">
        <v>19</v>
      </c>
      <c r="N236" s="257" t="s">
        <v>42</v>
      </c>
      <c r="O236" s="86"/>
      <c r="P236" s="215">
        <f>O236*H236</f>
        <v>0</v>
      </c>
      <c r="Q236" s="215">
        <v>0.001</v>
      </c>
      <c r="R236" s="215">
        <f>Q236*H236</f>
        <v>0.002</v>
      </c>
      <c r="S236" s="215">
        <v>0</v>
      </c>
      <c r="T236" s="216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17" t="s">
        <v>354</v>
      </c>
      <c r="AT236" s="217" t="s">
        <v>215</v>
      </c>
      <c r="AU236" s="217" t="s">
        <v>149</v>
      </c>
      <c r="AY236" s="19" t="s">
        <v>140</v>
      </c>
      <c r="BE236" s="218">
        <f>IF(N236="základní",J236,0)</f>
        <v>0</v>
      </c>
      <c r="BF236" s="218">
        <f>IF(N236="snížená",J236,0)</f>
        <v>0</v>
      </c>
      <c r="BG236" s="218">
        <f>IF(N236="zákl. přenesená",J236,0)</f>
        <v>0</v>
      </c>
      <c r="BH236" s="218">
        <f>IF(N236="sníž. přenesená",J236,0)</f>
        <v>0</v>
      </c>
      <c r="BI236" s="218">
        <f>IF(N236="nulová",J236,0)</f>
        <v>0</v>
      </c>
      <c r="BJ236" s="19" t="s">
        <v>149</v>
      </c>
      <c r="BK236" s="218">
        <f>ROUND(I236*H236,2)</f>
        <v>0</v>
      </c>
      <c r="BL236" s="19" t="s">
        <v>284</v>
      </c>
      <c r="BM236" s="217" t="s">
        <v>1802</v>
      </c>
    </row>
    <row r="237" s="2" customFormat="1">
      <c r="A237" s="40"/>
      <c r="B237" s="41"/>
      <c r="C237" s="42"/>
      <c r="D237" s="219" t="s">
        <v>151</v>
      </c>
      <c r="E237" s="42"/>
      <c r="F237" s="220" t="s">
        <v>1801</v>
      </c>
      <c r="G237" s="42"/>
      <c r="H237" s="42"/>
      <c r="I237" s="221"/>
      <c r="J237" s="42"/>
      <c r="K237" s="42"/>
      <c r="L237" s="46"/>
      <c r="M237" s="222"/>
      <c r="N237" s="223"/>
      <c r="O237" s="86"/>
      <c r="P237" s="86"/>
      <c r="Q237" s="86"/>
      <c r="R237" s="86"/>
      <c r="S237" s="86"/>
      <c r="T237" s="87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151</v>
      </c>
      <c r="AU237" s="19" t="s">
        <v>149</v>
      </c>
    </row>
    <row r="238" s="2" customFormat="1" ht="16.5" customHeight="1">
      <c r="A238" s="40"/>
      <c r="B238" s="41"/>
      <c r="C238" s="206" t="s">
        <v>511</v>
      </c>
      <c r="D238" s="206" t="s">
        <v>143</v>
      </c>
      <c r="E238" s="207" t="s">
        <v>1803</v>
      </c>
      <c r="F238" s="208" t="s">
        <v>1804</v>
      </c>
      <c r="G238" s="209" t="s">
        <v>362</v>
      </c>
      <c r="H238" s="210">
        <v>1</v>
      </c>
      <c r="I238" s="211"/>
      <c r="J238" s="212">
        <f>ROUND(I238*H238,2)</f>
        <v>0</v>
      </c>
      <c r="K238" s="208" t="s">
        <v>147</v>
      </c>
      <c r="L238" s="46"/>
      <c r="M238" s="213" t="s">
        <v>19</v>
      </c>
      <c r="N238" s="214" t="s">
        <v>42</v>
      </c>
      <c r="O238" s="86"/>
      <c r="P238" s="215">
        <f>O238*H238</f>
        <v>0</v>
      </c>
      <c r="Q238" s="215">
        <v>0</v>
      </c>
      <c r="R238" s="215">
        <f>Q238*H238</f>
        <v>0</v>
      </c>
      <c r="S238" s="215">
        <v>0</v>
      </c>
      <c r="T238" s="216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17" t="s">
        <v>284</v>
      </c>
      <c r="AT238" s="217" t="s">
        <v>143</v>
      </c>
      <c r="AU238" s="217" t="s">
        <v>149</v>
      </c>
      <c r="AY238" s="19" t="s">
        <v>140</v>
      </c>
      <c r="BE238" s="218">
        <f>IF(N238="základní",J238,0)</f>
        <v>0</v>
      </c>
      <c r="BF238" s="218">
        <f>IF(N238="snížená",J238,0)</f>
        <v>0</v>
      </c>
      <c r="BG238" s="218">
        <f>IF(N238="zákl. přenesená",J238,0)</f>
        <v>0</v>
      </c>
      <c r="BH238" s="218">
        <f>IF(N238="sníž. přenesená",J238,0)</f>
        <v>0</v>
      </c>
      <c r="BI238" s="218">
        <f>IF(N238="nulová",J238,0)</f>
        <v>0</v>
      </c>
      <c r="BJ238" s="19" t="s">
        <v>149</v>
      </c>
      <c r="BK238" s="218">
        <f>ROUND(I238*H238,2)</f>
        <v>0</v>
      </c>
      <c r="BL238" s="19" t="s">
        <v>284</v>
      </c>
      <c r="BM238" s="217" t="s">
        <v>1805</v>
      </c>
    </row>
    <row r="239" s="2" customFormat="1">
      <c r="A239" s="40"/>
      <c r="B239" s="41"/>
      <c r="C239" s="42"/>
      <c r="D239" s="219" t="s">
        <v>151</v>
      </c>
      <c r="E239" s="42"/>
      <c r="F239" s="220" t="s">
        <v>1806</v>
      </c>
      <c r="G239" s="42"/>
      <c r="H239" s="42"/>
      <c r="I239" s="221"/>
      <c r="J239" s="42"/>
      <c r="K239" s="42"/>
      <c r="L239" s="46"/>
      <c r="M239" s="222"/>
      <c r="N239" s="223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151</v>
      </c>
      <c r="AU239" s="19" t="s">
        <v>149</v>
      </c>
    </row>
    <row r="240" s="2" customFormat="1">
      <c r="A240" s="40"/>
      <c r="B240" s="41"/>
      <c r="C240" s="42"/>
      <c r="D240" s="224" t="s">
        <v>153</v>
      </c>
      <c r="E240" s="42"/>
      <c r="F240" s="225" t="s">
        <v>1807</v>
      </c>
      <c r="G240" s="42"/>
      <c r="H240" s="42"/>
      <c r="I240" s="221"/>
      <c r="J240" s="42"/>
      <c r="K240" s="42"/>
      <c r="L240" s="46"/>
      <c r="M240" s="222"/>
      <c r="N240" s="223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153</v>
      </c>
      <c r="AU240" s="19" t="s">
        <v>149</v>
      </c>
    </row>
    <row r="241" s="2" customFormat="1" ht="16.5" customHeight="1">
      <c r="A241" s="40"/>
      <c r="B241" s="41"/>
      <c r="C241" s="248" t="s">
        <v>517</v>
      </c>
      <c r="D241" s="248" t="s">
        <v>215</v>
      </c>
      <c r="E241" s="249" t="s">
        <v>1808</v>
      </c>
      <c r="F241" s="250" t="s">
        <v>1809</v>
      </c>
      <c r="G241" s="251" t="s">
        <v>362</v>
      </c>
      <c r="H241" s="252">
        <v>1</v>
      </c>
      <c r="I241" s="253"/>
      <c r="J241" s="254">
        <f>ROUND(I241*H241,2)</f>
        <v>0</v>
      </c>
      <c r="K241" s="250" t="s">
        <v>147</v>
      </c>
      <c r="L241" s="255"/>
      <c r="M241" s="256" t="s">
        <v>19</v>
      </c>
      <c r="N241" s="257" t="s">
        <v>42</v>
      </c>
      <c r="O241" s="86"/>
      <c r="P241" s="215">
        <f>O241*H241</f>
        <v>0</v>
      </c>
      <c r="Q241" s="215">
        <v>0.0012999999999999999</v>
      </c>
      <c r="R241" s="215">
        <f>Q241*H241</f>
        <v>0.0012999999999999999</v>
      </c>
      <c r="S241" s="215">
        <v>0</v>
      </c>
      <c r="T241" s="216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17" t="s">
        <v>354</v>
      </c>
      <c r="AT241" s="217" t="s">
        <v>215</v>
      </c>
      <c r="AU241" s="217" t="s">
        <v>149</v>
      </c>
      <c r="AY241" s="19" t="s">
        <v>140</v>
      </c>
      <c r="BE241" s="218">
        <f>IF(N241="základní",J241,0)</f>
        <v>0</v>
      </c>
      <c r="BF241" s="218">
        <f>IF(N241="snížená",J241,0)</f>
        <v>0</v>
      </c>
      <c r="BG241" s="218">
        <f>IF(N241="zákl. přenesená",J241,0)</f>
        <v>0</v>
      </c>
      <c r="BH241" s="218">
        <f>IF(N241="sníž. přenesená",J241,0)</f>
        <v>0</v>
      </c>
      <c r="BI241" s="218">
        <f>IF(N241="nulová",J241,0)</f>
        <v>0</v>
      </c>
      <c r="BJ241" s="19" t="s">
        <v>149</v>
      </c>
      <c r="BK241" s="218">
        <f>ROUND(I241*H241,2)</f>
        <v>0</v>
      </c>
      <c r="BL241" s="19" t="s">
        <v>284</v>
      </c>
      <c r="BM241" s="217" t="s">
        <v>1810</v>
      </c>
    </row>
    <row r="242" s="2" customFormat="1">
      <c r="A242" s="40"/>
      <c r="B242" s="41"/>
      <c r="C242" s="42"/>
      <c r="D242" s="219" t="s">
        <v>151</v>
      </c>
      <c r="E242" s="42"/>
      <c r="F242" s="220" t="s">
        <v>1809</v>
      </c>
      <c r="G242" s="42"/>
      <c r="H242" s="42"/>
      <c r="I242" s="221"/>
      <c r="J242" s="42"/>
      <c r="K242" s="42"/>
      <c r="L242" s="46"/>
      <c r="M242" s="222"/>
      <c r="N242" s="223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151</v>
      </c>
      <c r="AU242" s="19" t="s">
        <v>149</v>
      </c>
    </row>
    <row r="243" s="2" customFormat="1" ht="16.5" customHeight="1">
      <c r="A243" s="40"/>
      <c r="B243" s="41"/>
      <c r="C243" s="206" t="s">
        <v>523</v>
      </c>
      <c r="D243" s="206" t="s">
        <v>143</v>
      </c>
      <c r="E243" s="207" t="s">
        <v>1811</v>
      </c>
      <c r="F243" s="208" t="s">
        <v>1812</v>
      </c>
      <c r="G243" s="209" t="s">
        <v>362</v>
      </c>
      <c r="H243" s="210">
        <v>1</v>
      </c>
      <c r="I243" s="211"/>
      <c r="J243" s="212">
        <f>ROUND(I243*H243,2)</f>
        <v>0</v>
      </c>
      <c r="K243" s="208" t="s">
        <v>147</v>
      </c>
      <c r="L243" s="46"/>
      <c r="M243" s="213" t="s">
        <v>19</v>
      </c>
      <c r="N243" s="214" t="s">
        <v>42</v>
      </c>
      <c r="O243" s="86"/>
      <c r="P243" s="215">
        <f>O243*H243</f>
        <v>0</v>
      </c>
      <c r="Q243" s="215">
        <v>0</v>
      </c>
      <c r="R243" s="215">
        <f>Q243*H243</f>
        <v>0</v>
      </c>
      <c r="S243" s="215">
        <v>0</v>
      </c>
      <c r="T243" s="216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17" t="s">
        <v>284</v>
      </c>
      <c r="AT243" s="217" t="s">
        <v>143</v>
      </c>
      <c r="AU243" s="217" t="s">
        <v>149</v>
      </c>
      <c r="AY243" s="19" t="s">
        <v>140</v>
      </c>
      <c r="BE243" s="218">
        <f>IF(N243="základní",J243,0)</f>
        <v>0</v>
      </c>
      <c r="BF243" s="218">
        <f>IF(N243="snížená",J243,0)</f>
        <v>0</v>
      </c>
      <c r="BG243" s="218">
        <f>IF(N243="zákl. přenesená",J243,0)</f>
        <v>0</v>
      </c>
      <c r="BH243" s="218">
        <f>IF(N243="sníž. přenesená",J243,0)</f>
        <v>0</v>
      </c>
      <c r="BI243" s="218">
        <f>IF(N243="nulová",J243,0)</f>
        <v>0</v>
      </c>
      <c r="BJ243" s="19" t="s">
        <v>149</v>
      </c>
      <c r="BK243" s="218">
        <f>ROUND(I243*H243,2)</f>
        <v>0</v>
      </c>
      <c r="BL243" s="19" t="s">
        <v>284</v>
      </c>
      <c r="BM243" s="217" t="s">
        <v>1813</v>
      </c>
    </row>
    <row r="244" s="2" customFormat="1">
      <c r="A244" s="40"/>
      <c r="B244" s="41"/>
      <c r="C244" s="42"/>
      <c r="D244" s="219" t="s">
        <v>151</v>
      </c>
      <c r="E244" s="42"/>
      <c r="F244" s="220" t="s">
        <v>1814</v>
      </c>
      <c r="G244" s="42"/>
      <c r="H244" s="42"/>
      <c r="I244" s="221"/>
      <c r="J244" s="42"/>
      <c r="K244" s="42"/>
      <c r="L244" s="46"/>
      <c r="M244" s="222"/>
      <c r="N244" s="223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151</v>
      </c>
      <c r="AU244" s="19" t="s">
        <v>149</v>
      </c>
    </row>
    <row r="245" s="2" customFormat="1">
      <c r="A245" s="40"/>
      <c r="B245" s="41"/>
      <c r="C245" s="42"/>
      <c r="D245" s="224" t="s">
        <v>153</v>
      </c>
      <c r="E245" s="42"/>
      <c r="F245" s="225" t="s">
        <v>1815</v>
      </c>
      <c r="G245" s="42"/>
      <c r="H245" s="42"/>
      <c r="I245" s="221"/>
      <c r="J245" s="42"/>
      <c r="K245" s="42"/>
      <c r="L245" s="46"/>
      <c r="M245" s="222"/>
      <c r="N245" s="223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153</v>
      </c>
      <c r="AU245" s="19" t="s">
        <v>149</v>
      </c>
    </row>
    <row r="246" s="2" customFormat="1" ht="16.5" customHeight="1">
      <c r="A246" s="40"/>
      <c r="B246" s="41"/>
      <c r="C246" s="248" t="s">
        <v>530</v>
      </c>
      <c r="D246" s="248" t="s">
        <v>215</v>
      </c>
      <c r="E246" s="249" t="s">
        <v>1816</v>
      </c>
      <c r="F246" s="250" t="s">
        <v>1817</v>
      </c>
      <c r="G246" s="251" t="s">
        <v>19</v>
      </c>
      <c r="H246" s="252">
        <v>1</v>
      </c>
      <c r="I246" s="253"/>
      <c r="J246" s="254">
        <f>ROUND(I246*H246,2)</f>
        <v>0</v>
      </c>
      <c r="K246" s="250" t="s">
        <v>19</v>
      </c>
      <c r="L246" s="255"/>
      <c r="M246" s="256" t="s">
        <v>19</v>
      </c>
      <c r="N246" s="257" t="s">
        <v>42</v>
      </c>
      <c r="O246" s="86"/>
      <c r="P246" s="215">
        <f>O246*H246</f>
        <v>0</v>
      </c>
      <c r="Q246" s="215">
        <v>0</v>
      </c>
      <c r="R246" s="215">
        <f>Q246*H246</f>
        <v>0</v>
      </c>
      <c r="S246" s="215">
        <v>0</v>
      </c>
      <c r="T246" s="216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17" t="s">
        <v>354</v>
      </c>
      <c r="AT246" s="217" t="s">
        <v>215</v>
      </c>
      <c r="AU246" s="217" t="s">
        <v>149</v>
      </c>
      <c r="AY246" s="19" t="s">
        <v>140</v>
      </c>
      <c r="BE246" s="218">
        <f>IF(N246="základní",J246,0)</f>
        <v>0</v>
      </c>
      <c r="BF246" s="218">
        <f>IF(N246="snížená",J246,0)</f>
        <v>0</v>
      </c>
      <c r="BG246" s="218">
        <f>IF(N246="zákl. přenesená",J246,0)</f>
        <v>0</v>
      </c>
      <c r="BH246" s="218">
        <f>IF(N246="sníž. přenesená",J246,0)</f>
        <v>0</v>
      </c>
      <c r="BI246" s="218">
        <f>IF(N246="nulová",J246,0)</f>
        <v>0</v>
      </c>
      <c r="BJ246" s="19" t="s">
        <v>149</v>
      </c>
      <c r="BK246" s="218">
        <f>ROUND(I246*H246,2)</f>
        <v>0</v>
      </c>
      <c r="BL246" s="19" t="s">
        <v>284</v>
      </c>
      <c r="BM246" s="217" t="s">
        <v>1818</v>
      </c>
    </row>
    <row r="247" s="2" customFormat="1">
      <c r="A247" s="40"/>
      <c r="B247" s="41"/>
      <c r="C247" s="42"/>
      <c r="D247" s="219" t="s">
        <v>151</v>
      </c>
      <c r="E247" s="42"/>
      <c r="F247" s="220" t="s">
        <v>1817</v>
      </c>
      <c r="G247" s="42"/>
      <c r="H247" s="42"/>
      <c r="I247" s="221"/>
      <c r="J247" s="42"/>
      <c r="K247" s="42"/>
      <c r="L247" s="46"/>
      <c r="M247" s="222"/>
      <c r="N247" s="223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151</v>
      </c>
      <c r="AU247" s="19" t="s">
        <v>149</v>
      </c>
    </row>
    <row r="248" s="2" customFormat="1" ht="16.5" customHeight="1">
      <c r="A248" s="40"/>
      <c r="B248" s="41"/>
      <c r="C248" s="206" t="s">
        <v>537</v>
      </c>
      <c r="D248" s="206" t="s">
        <v>143</v>
      </c>
      <c r="E248" s="207" t="s">
        <v>1819</v>
      </c>
      <c r="F248" s="208" t="s">
        <v>1820</v>
      </c>
      <c r="G248" s="209" t="s">
        <v>362</v>
      </c>
      <c r="H248" s="210">
        <v>2</v>
      </c>
      <c r="I248" s="211"/>
      <c r="J248" s="212">
        <f>ROUND(I248*H248,2)</f>
        <v>0</v>
      </c>
      <c r="K248" s="208" t="s">
        <v>147</v>
      </c>
      <c r="L248" s="46"/>
      <c r="M248" s="213" t="s">
        <v>19</v>
      </c>
      <c r="N248" s="214" t="s">
        <v>42</v>
      </c>
      <c r="O248" s="86"/>
      <c r="P248" s="215">
        <f>O248*H248</f>
        <v>0</v>
      </c>
      <c r="Q248" s="215">
        <v>0</v>
      </c>
      <c r="R248" s="215">
        <f>Q248*H248</f>
        <v>0</v>
      </c>
      <c r="S248" s="215">
        <v>0</v>
      </c>
      <c r="T248" s="216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17" t="s">
        <v>284</v>
      </c>
      <c r="AT248" s="217" t="s">
        <v>143</v>
      </c>
      <c r="AU248" s="217" t="s">
        <v>149</v>
      </c>
      <c r="AY248" s="19" t="s">
        <v>140</v>
      </c>
      <c r="BE248" s="218">
        <f>IF(N248="základní",J248,0)</f>
        <v>0</v>
      </c>
      <c r="BF248" s="218">
        <f>IF(N248="snížená",J248,0)</f>
        <v>0</v>
      </c>
      <c r="BG248" s="218">
        <f>IF(N248="zákl. přenesená",J248,0)</f>
        <v>0</v>
      </c>
      <c r="BH248" s="218">
        <f>IF(N248="sníž. přenesená",J248,0)</f>
        <v>0</v>
      </c>
      <c r="BI248" s="218">
        <f>IF(N248="nulová",J248,0)</f>
        <v>0</v>
      </c>
      <c r="BJ248" s="19" t="s">
        <v>149</v>
      </c>
      <c r="BK248" s="218">
        <f>ROUND(I248*H248,2)</f>
        <v>0</v>
      </c>
      <c r="BL248" s="19" t="s">
        <v>284</v>
      </c>
      <c r="BM248" s="217" t="s">
        <v>1821</v>
      </c>
    </row>
    <row r="249" s="2" customFormat="1">
      <c r="A249" s="40"/>
      <c r="B249" s="41"/>
      <c r="C249" s="42"/>
      <c r="D249" s="219" t="s">
        <v>151</v>
      </c>
      <c r="E249" s="42"/>
      <c r="F249" s="220" t="s">
        <v>1822</v>
      </c>
      <c r="G249" s="42"/>
      <c r="H249" s="42"/>
      <c r="I249" s="221"/>
      <c r="J249" s="42"/>
      <c r="K249" s="42"/>
      <c r="L249" s="46"/>
      <c r="M249" s="222"/>
      <c r="N249" s="223"/>
      <c r="O249" s="86"/>
      <c r="P249" s="86"/>
      <c r="Q249" s="86"/>
      <c r="R249" s="86"/>
      <c r="S249" s="86"/>
      <c r="T249" s="87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9" t="s">
        <v>151</v>
      </c>
      <c r="AU249" s="19" t="s">
        <v>149</v>
      </c>
    </row>
    <row r="250" s="2" customFormat="1">
      <c r="A250" s="40"/>
      <c r="B250" s="41"/>
      <c r="C250" s="42"/>
      <c r="D250" s="224" t="s">
        <v>153</v>
      </c>
      <c r="E250" s="42"/>
      <c r="F250" s="225" t="s">
        <v>1823</v>
      </c>
      <c r="G250" s="42"/>
      <c r="H250" s="42"/>
      <c r="I250" s="221"/>
      <c r="J250" s="42"/>
      <c r="K250" s="42"/>
      <c r="L250" s="46"/>
      <c r="M250" s="222"/>
      <c r="N250" s="223"/>
      <c r="O250" s="86"/>
      <c r="P250" s="86"/>
      <c r="Q250" s="86"/>
      <c r="R250" s="86"/>
      <c r="S250" s="86"/>
      <c r="T250" s="87"/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T250" s="19" t="s">
        <v>153</v>
      </c>
      <c r="AU250" s="19" t="s">
        <v>149</v>
      </c>
    </row>
    <row r="251" s="2" customFormat="1" ht="33" customHeight="1">
      <c r="A251" s="40"/>
      <c r="B251" s="41"/>
      <c r="C251" s="248" t="s">
        <v>543</v>
      </c>
      <c r="D251" s="248" t="s">
        <v>215</v>
      </c>
      <c r="E251" s="249" t="s">
        <v>1824</v>
      </c>
      <c r="F251" s="250" t="s">
        <v>1825</v>
      </c>
      <c r="G251" s="251" t="s">
        <v>19</v>
      </c>
      <c r="H251" s="252">
        <v>2</v>
      </c>
      <c r="I251" s="253"/>
      <c r="J251" s="254">
        <f>ROUND(I251*H251,2)</f>
        <v>0</v>
      </c>
      <c r="K251" s="250" t="s">
        <v>19</v>
      </c>
      <c r="L251" s="255"/>
      <c r="M251" s="256" t="s">
        <v>19</v>
      </c>
      <c r="N251" s="257" t="s">
        <v>42</v>
      </c>
      <c r="O251" s="86"/>
      <c r="P251" s="215">
        <f>O251*H251</f>
        <v>0</v>
      </c>
      <c r="Q251" s="215">
        <v>0</v>
      </c>
      <c r="R251" s="215">
        <f>Q251*H251</f>
        <v>0</v>
      </c>
      <c r="S251" s="215">
        <v>0</v>
      </c>
      <c r="T251" s="216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17" t="s">
        <v>354</v>
      </c>
      <c r="AT251" s="217" t="s">
        <v>215</v>
      </c>
      <c r="AU251" s="217" t="s">
        <v>149</v>
      </c>
      <c r="AY251" s="19" t="s">
        <v>140</v>
      </c>
      <c r="BE251" s="218">
        <f>IF(N251="základní",J251,0)</f>
        <v>0</v>
      </c>
      <c r="BF251" s="218">
        <f>IF(N251="snížená",J251,0)</f>
        <v>0</v>
      </c>
      <c r="BG251" s="218">
        <f>IF(N251="zákl. přenesená",J251,0)</f>
        <v>0</v>
      </c>
      <c r="BH251" s="218">
        <f>IF(N251="sníž. přenesená",J251,0)</f>
        <v>0</v>
      </c>
      <c r="BI251" s="218">
        <f>IF(N251="nulová",J251,0)</f>
        <v>0</v>
      </c>
      <c r="BJ251" s="19" t="s">
        <v>149</v>
      </c>
      <c r="BK251" s="218">
        <f>ROUND(I251*H251,2)</f>
        <v>0</v>
      </c>
      <c r="BL251" s="19" t="s">
        <v>284</v>
      </c>
      <c r="BM251" s="217" t="s">
        <v>1826</v>
      </c>
    </row>
    <row r="252" s="2" customFormat="1">
      <c r="A252" s="40"/>
      <c r="B252" s="41"/>
      <c r="C252" s="42"/>
      <c r="D252" s="219" t="s">
        <v>151</v>
      </c>
      <c r="E252" s="42"/>
      <c r="F252" s="220" t="s">
        <v>1825</v>
      </c>
      <c r="G252" s="42"/>
      <c r="H252" s="42"/>
      <c r="I252" s="221"/>
      <c r="J252" s="42"/>
      <c r="K252" s="42"/>
      <c r="L252" s="46"/>
      <c r="M252" s="222"/>
      <c r="N252" s="223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151</v>
      </c>
      <c r="AU252" s="19" t="s">
        <v>149</v>
      </c>
    </row>
    <row r="253" s="12" customFormat="1" ht="25.92" customHeight="1">
      <c r="A253" s="12"/>
      <c r="B253" s="190"/>
      <c r="C253" s="191"/>
      <c r="D253" s="192" t="s">
        <v>69</v>
      </c>
      <c r="E253" s="193" t="s">
        <v>1827</v>
      </c>
      <c r="F253" s="193" t="s">
        <v>1828</v>
      </c>
      <c r="G253" s="191"/>
      <c r="H253" s="191"/>
      <c r="I253" s="194"/>
      <c r="J253" s="195">
        <f>BK253</f>
        <v>0</v>
      </c>
      <c r="K253" s="191"/>
      <c r="L253" s="196"/>
      <c r="M253" s="197"/>
      <c r="N253" s="198"/>
      <c r="O253" s="198"/>
      <c r="P253" s="199">
        <f>SUM(P254:P261)</f>
        <v>0</v>
      </c>
      <c r="Q253" s="198"/>
      <c r="R253" s="199">
        <f>SUM(R254:R261)</f>
        <v>0.0010499999999999999</v>
      </c>
      <c r="S253" s="198"/>
      <c r="T253" s="200">
        <f>SUM(T254:T261)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01" t="s">
        <v>148</v>
      </c>
      <c r="AT253" s="202" t="s">
        <v>69</v>
      </c>
      <c r="AU253" s="202" t="s">
        <v>70</v>
      </c>
      <c r="AY253" s="201" t="s">
        <v>140</v>
      </c>
      <c r="BK253" s="203">
        <f>SUM(BK254:BK261)</f>
        <v>0</v>
      </c>
    </row>
    <row r="254" s="2" customFormat="1" ht="16.5" customHeight="1">
      <c r="A254" s="40"/>
      <c r="B254" s="41"/>
      <c r="C254" s="206" t="s">
        <v>550</v>
      </c>
      <c r="D254" s="206" t="s">
        <v>143</v>
      </c>
      <c r="E254" s="207" t="s">
        <v>1829</v>
      </c>
      <c r="F254" s="208" t="s">
        <v>1830</v>
      </c>
      <c r="G254" s="209" t="s">
        <v>1831</v>
      </c>
      <c r="H254" s="210">
        <v>8</v>
      </c>
      <c r="I254" s="211"/>
      <c r="J254" s="212">
        <f>ROUND(I254*H254,2)</f>
        <v>0</v>
      </c>
      <c r="K254" s="208" t="s">
        <v>147</v>
      </c>
      <c r="L254" s="46"/>
      <c r="M254" s="213" t="s">
        <v>19</v>
      </c>
      <c r="N254" s="214" t="s">
        <v>42</v>
      </c>
      <c r="O254" s="86"/>
      <c r="P254" s="215">
        <f>O254*H254</f>
        <v>0</v>
      </c>
      <c r="Q254" s="215">
        <v>0</v>
      </c>
      <c r="R254" s="215">
        <f>Q254*H254</f>
        <v>0</v>
      </c>
      <c r="S254" s="215">
        <v>0</v>
      </c>
      <c r="T254" s="216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17" t="s">
        <v>1832</v>
      </c>
      <c r="AT254" s="217" t="s">
        <v>143</v>
      </c>
      <c r="AU254" s="217" t="s">
        <v>78</v>
      </c>
      <c r="AY254" s="19" t="s">
        <v>140</v>
      </c>
      <c r="BE254" s="218">
        <f>IF(N254="základní",J254,0)</f>
        <v>0</v>
      </c>
      <c r="BF254" s="218">
        <f>IF(N254="snížená",J254,0)</f>
        <v>0</v>
      </c>
      <c r="BG254" s="218">
        <f>IF(N254="zákl. přenesená",J254,0)</f>
        <v>0</v>
      </c>
      <c r="BH254" s="218">
        <f>IF(N254="sníž. přenesená",J254,0)</f>
        <v>0</v>
      </c>
      <c r="BI254" s="218">
        <f>IF(N254="nulová",J254,0)</f>
        <v>0</v>
      </c>
      <c r="BJ254" s="19" t="s">
        <v>149</v>
      </c>
      <c r="BK254" s="218">
        <f>ROUND(I254*H254,2)</f>
        <v>0</v>
      </c>
      <c r="BL254" s="19" t="s">
        <v>1832</v>
      </c>
      <c r="BM254" s="217" t="s">
        <v>1833</v>
      </c>
    </row>
    <row r="255" s="2" customFormat="1">
      <c r="A255" s="40"/>
      <c r="B255" s="41"/>
      <c r="C255" s="42"/>
      <c r="D255" s="219" t="s">
        <v>151</v>
      </c>
      <c r="E255" s="42"/>
      <c r="F255" s="220" t="s">
        <v>1834</v>
      </c>
      <c r="G255" s="42"/>
      <c r="H255" s="42"/>
      <c r="I255" s="221"/>
      <c r="J255" s="42"/>
      <c r="K255" s="42"/>
      <c r="L255" s="46"/>
      <c r="M255" s="222"/>
      <c r="N255" s="223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151</v>
      </c>
      <c r="AU255" s="19" t="s">
        <v>78</v>
      </c>
    </row>
    <row r="256" s="2" customFormat="1">
      <c r="A256" s="40"/>
      <c r="B256" s="41"/>
      <c r="C256" s="42"/>
      <c r="D256" s="224" t="s">
        <v>153</v>
      </c>
      <c r="E256" s="42"/>
      <c r="F256" s="225" t="s">
        <v>1835</v>
      </c>
      <c r="G256" s="42"/>
      <c r="H256" s="42"/>
      <c r="I256" s="221"/>
      <c r="J256" s="42"/>
      <c r="K256" s="42"/>
      <c r="L256" s="46"/>
      <c r="M256" s="222"/>
      <c r="N256" s="223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153</v>
      </c>
      <c r="AU256" s="19" t="s">
        <v>78</v>
      </c>
    </row>
    <row r="257" s="13" customFormat="1">
      <c r="A257" s="13"/>
      <c r="B257" s="226"/>
      <c r="C257" s="227"/>
      <c r="D257" s="219" t="s">
        <v>155</v>
      </c>
      <c r="E257" s="228" t="s">
        <v>19</v>
      </c>
      <c r="F257" s="229" t="s">
        <v>1836</v>
      </c>
      <c r="G257" s="227"/>
      <c r="H257" s="230">
        <v>6</v>
      </c>
      <c r="I257" s="231"/>
      <c r="J257" s="227"/>
      <c r="K257" s="227"/>
      <c r="L257" s="232"/>
      <c r="M257" s="233"/>
      <c r="N257" s="234"/>
      <c r="O257" s="234"/>
      <c r="P257" s="234"/>
      <c r="Q257" s="234"/>
      <c r="R257" s="234"/>
      <c r="S257" s="234"/>
      <c r="T257" s="235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36" t="s">
        <v>155</v>
      </c>
      <c r="AU257" s="236" t="s">
        <v>78</v>
      </c>
      <c r="AV257" s="13" t="s">
        <v>149</v>
      </c>
      <c r="AW257" s="13" t="s">
        <v>32</v>
      </c>
      <c r="AX257" s="13" t="s">
        <v>70</v>
      </c>
      <c r="AY257" s="236" t="s">
        <v>140</v>
      </c>
    </row>
    <row r="258" s="13" customFormat="1">
      <c r="A258" s="13"/>
      <c r="B258" s="226"/>
      <c r="C258" s="227"/>
      <c r="D258" s="219" t="s">
        <v>155</v>
      </c>
      <c r="E258" s="228" t="s">
        <v>19</v>
      </c>
      <c r="F258" s="229" t="s">
        <v>1837</v>
      </c>
      <c r="G258" s="227"/>
      <c r="H258" s="230">
        <v>2</v>
      </c>
      <c r="I258" s="231"/>
      <c r="J258" s="227"/>
      <c r="K258" s="227"/>
      <c r="L258" s="232"/>
      <c r="M258" s="233"/>
      <c r="N258" s="234"/>
      <c r="O258" s="234"/>
      <c r="P258" s="234"/>
      <c r="Q258" s="234"/>
      <c r="R258" s="234"/>
      <c r="S258" s="234"/>
      <c r="T258" s="235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6" t="s">
        <v>155</v>
      </c>
      <c r="AU258" s="236" t="s">
        <v>78</v>
      </c>
      <c r="AV258" s="13" t="s">
        <v>149</v>
      </c>
      <c r="AW258" s="13" t="s">
        <v>32</v>
      </c>
      <c r="AX258" s="13" t="s">
        <v>70</v>
      </c>
      <c r="AY258" s="236" t="s">
        <v>140</v>
      </c>
    </row>
    <row r="259" s="14" customFormat="1">
      <c r="A259" s="14"/>
      <c r="B259" s="237"/>
      <c r="C259" s="238"/>
      <c r="D259" s="219" t="s">
        <v>155</v>
      </c>
      <c r="E259" s="239" t="s">
        <v>19</v>
      </c>
      <c r="F259" s="240" t="s">
        <v>172</v>
      </c>
      <c r="G259" s="238"/>
      <c r="H259" s="241">
        <v>8</v>
      </c>
      <c r="I259" s="242"/>
      <c r="J259" s="238"/>
      <c r="K259" s="238"/>
      <c r="L259" s="243"/>
      <c r="M259" s="244"/>
      <c r="N259" s="245"/>
      <c r="O259" s="245"/>
      <c r="P259" s="245"/>
      <c r="Q259" s="245"/>
      <c r="R259" s="245"/>
      <c r="S259" s="245"/>
      <c r="T259" s="246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7" t="s">
        <v>155</v>
      </c>
      <c r="AU259" s="247" t="s">
        <v>78</v>
      </c>
      <c r="AV259" s="14" t="s">
        <v>148</v>
      </c>
      <c r="AW259" s="14" t="s">
        <v>32</v>
      </c>
      <c r="AX259" s="14" t="s">
        <v>78</v>
      </c>
      <c r="AY259" s="247" t="s">
        <v>140</v>
      </c>
    </row>
    <row r="260" s="2" customFormat="1" ht="16.5" customHeight="1">
      <c r="A260" s="40"/>
      <c r="B260" s="41"/>
      <c r="C260" s="248" t="s">
        <v>558</v>
      </c>
      <c r="D260" s="248" t="s">
        <v>215</v>
      </c>
      <c r="E260" s="249" t="s">
        <v>1838</v>
      </c>
      <c r="F260" s="250" t="s">
        <v>1839</v>
      </c>
      <c r="G260" s="251" t="s">
        <v>362</v>
      </c>
      <c r="H260" s="252">
        <v>1</v>
      </c>
      <c r="I260" s="253"/>
      <c r="J260" s="254">
        <f>ROUND(I260*H260,2)</f>
        <v>0</v>
      </c>
      <c r="K260" s="250" t="s">
        <v>147</v>
      </c>
      <c r="L260" s="255"/>
      <c r="M260" s="256" t="s">
        <v>19</v>
      </c>
      <c r="N260" s="257" t="s">
        <v>42</v>
      </c>
      <c r="O260" s="86"/>
      <c r="P260" s="215">
        <f>O260*H260</f>
        <v>0</v>
      </c>
      <c r="Q260" s="215">
        <v>0.0010499999999999999</v>
      </c>
      <c r="R260" s="215">
        <f>Q260*H260</f>
        <v>0.0010499999999999999</v>
      </c>
      <c r="S260" s="215">
        <v>0</v>
      </c>
      <c r="T260" s="216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17" t="s">
        <v>1832</v>
      </c>
      <c r="AT260" s="217" t="s">
        <v>215</v>
      </c>
      <c r="AU260" s="217" t="s">
        <v>78</v>
      </c>
      <c r="AY260" s="19" t="s">
        <v>140</v>
      </c>
      <c r="BE260" s="218">
        <f>IF(N260="základní",J260,0)</f>
        <v>0</v>
      </c>
      <c r="BF260" s="218">
        <f>IF(N260="snížená",J260,0)</f>
        <v>0</v>
      </c>
      <c r="BG260" s="218">
        <f>IF(N260="zákl. přenesená",J260,0)</f>
        <v>0</v>
      </c>
      <c r="BH260" s="218">
        <f>IF(N260="sníž. přenesená",J260,0)</f>
        <v>0</v>
      </c>
      <c r="BI260" s="218">
        <f>IF(N260="nulová",J260,0)</f>
        <v>0</v>
      </c>
      <c r="BJ260" s="19" t="s">
        <v>149</v>
      </c>
      <c r="BK260" s="218">
        <f>ROUND(I260*H260,2)</f>
        <v>0</v>
      </c>
      <c r="BL260" s="19" t="s">
        <v>1832</v>
      </c>
      <c r="BM260" s="217" t="s">
        <v>1840</v>
      </c>
    </row>
    <row r="261" s="2" customFormat="1">
      <c r="A261" s="40"/>
      <c r="B261" s="41"/>
      <c r="C261" s="42"/>
      <c r="D261" s="219" t="s">
        <v>151</v>
      </c>
      <c r="E261" s="42"/>
      <c r="F261" s="220" t="s">
        <v>1839</v>
      </c>
      <c r="G261" s="42"/>
      <c r="H261" s="42"/>
      <c r="I261" s="221"/>
      <c r="J261" s="42"/>
      <c r="K261" s="42"/>
      <c r="L261" s="46"/>
      <c r="M261" s="271"/>
      <c r="N261" s="272"/>
      <c r="O261" s="273"/>
      <c r="P261" s="273"/>
      <c r="Q261" s="273"/>
      <c r="R261" s="273"/>
      <c r="S261" s="273"/>
      <c r="T261" s="274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151</v>
      </c>
      <c r="AU261" s="19" t="s">
        <v>78</v>
      </c>
    </row>
    <row r="262" s="2" customFormat="1" ht="6.96" customHeight="1">
      <c r="A262" s="40"/>
      <c r="B262" s="61"/>
      <c r="C262" s="62"/>
      <c r="D262" s="62"/>
      <c r="E262" s="62"/>
      <c r="F262" s="62"/>
      <c r="G262" s="62"/>
      <c r="H262" s="62"/>
      <c r="I262" s="62"/>
      <c r="J262" s="62"/>
      <c r="K262" s="62"/>
      <c r="L262" s="46"/>
      <c r="M262" s="40"/>
      <c r="O262" s="40"/>
      <c r="P262" s="40"/>
      <c r="Q262" s="40"/>
      <c r="R262" s="40"/>
      <c r="S262" s="40"/>
      <c r="T262" s="40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</row>
  </sheetData>
  <sheetProtection sheet="1" autoFilter="0" formatColumns="0" formatRows="0" objects="1" scenarios="1" spinCount="100000" saltValue="jQwiHg2SWUiFQl/HNATM3fuzzRK0vZZbIfCgLmDF7hmCU15RiItGlsyEYND/UQhZJ+Q7lgEkuMbVVzy/uvyvaQ==" hashValue="Mpvk/PFKgAez+IOxp1la7hmLNgj2nAWrXtS9wjjvA4IfvbDtimyNqmK6AhXSaqKWcOo06/DOiK36xXHUgVKNNQ==" algorithmName="SHA-512" password="CC35"/>
  <autoFilter ref="C87:K261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3" r:id="rId1" display="https://podminky.urs.cz/item/CS_URS_2025_01/612135101"/>
    <hyperlink ref="F97" r:id="rId2" display="https://podminky.urs.cz/item/CS_URS_2025_01/612315101"/>
    <hyperlink ref="F102" r:id="rId3" display="https://podminky.urs.cz/item/CS_URS_2025_01/974031121"/>
    <hyperlink ref="F108" r:id="rId4" display="https://podminky.urs.cz/item/CS_URS_2025_01/977151111"/>
    <hyperlink ref="F113" r:id="rId5" display="https://podminky.urs.cz/item/CS_URS_2025_01/997013212"/>
    <hyperlink ref="F116" r:id="rId6" display="https://podminky.urs.cz/item/CS_URS_2025_01/997013501"/>
    <hyperlink ref="F119" r:id="rId7" display="https://podminky.urs.cz/item/CS_URS_2025_01/997013509"/>
    <hyperlink ref="F123" r:id="rId8" display="https://podminky.urs.cz/item/CS_URS_2025_01/997013603"/>
    <hyperlink ref="F127" r:id="rId9" display="https://podminky.urs.cz/item/CS_URS_2025_01/998018002"/>
    <hyperlink ref="F132" r:id="rId10" display="https://podminky.urs.cz/item/CS_URS_2025_01/741110511"/>
    <hyperlink ref="F138" r:id="rId11" display="https://podminky.urs.cz/item/CS_URS_2025_01/741122011"/>
    <hyperlink ref="F144" r:id="rId12" display="https://podminky.urs.cz/item/CS_URS_2025_01/741122011"/>
    <hyperlink ref="F150" r:id="rId13" display="https://podminky.urs.cz/item/CS_URS_2025_01/741122025"/>
    <hyperlink ref="F156" r:id="rId14" display="https://podminky.urs.cz/item/CS_URS_2025_01/741122223"/>
    <hyperlink ref="F162" r:id="rId15" display="https://podminky.urs.cz/item/CS_URS_2025_01/741130006"/>
    <hyperlink ref="F165" r:id="rId16" display="https://podminky.urs.cz/item/CS_URS_2025_01/741210101"/>
    <hyperlink ref="F172" r:id="rId17" display="https://podminky.urs.cz/item/CS_URS_2025_01/741310124"/>
    <hyperlink ref="F179" r:id="rId18" display="https://podminky.urs.cz/item/CS_URS_2025_01/741310401"/>
    <hyperlink ref="F186" r:id="rId19" display="https://podminky.urs.cz/item/CS_URS_2025_01/741311815"/>
    <hyperlink ref="F189" r:id="rId20" display="https://podminky.urs.cz/item/CS_URS_2025_01/741371843"/>
    <hyperlink ref="F192" r:id="rId21" display="https://podminky.urs.cz/item/CS_URS_2025_01/741372022"/>
    <hyperlink ref="F197" r:id="rId22" display="https://podminky.urs.cz/item/CS_URS_2025_01/741810001"/>
    <hyperlink ref="F200" r:id="rId23" display="https://podminky.urs.cz/item/CS_URS_2025_01/998741102"/>
    <hyperlink ref="F204" r:id="rId24" display="https://podminky.urs.cz/item/CS_URS_2025_01/742110002"/>
    <hyperlink ref="F210" r:id="rId25" display="https://podminky.urs.cz/item/CS_URS_2025_01/742110504"/>
    <hyperlink ref="F215" r:id="rId26" display="https://podminky.urs.cz/item/CS_URS_2025_01/742124002"/>
    <hyperlink ref="F230" r:id="rId27" display="https://podminky.urs.cz/item/CS_URS_2025_01/742210121"/>
    <hyperlink ref="F235" r:id="rId28" display="https://podminky.urs.cz/item/CS_URS_2025_01/742310001"/>
    <hyperlink ref="F240" r:id="rId29" display="https://podminky.urs.cz/item/CS_URS_2025_01/742310002"/>
    <hyperlink ref="F245" r:id="rId30" display="https://podminky.urs.cz/item/CS_URS_2025_01/742310003"/>
    <hyperlink ref="F250" r:id="rId31" display="https://podminky.urs.cz/item/CS_URS_2025_01/742310005"/>
    <hyperlink ref="F256" r:id="rId32" display="https://podminky.urs.cz/item/CS_URS_2025_01/HZS223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3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94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78</v>
      </c>
    </row>
    <row r="4" s="1" customFormat="1" ht="24.96" customHeight="1">
      <c r="B4" s="22"/>
      <c r="D4" s="132" t="s">
        <v>98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Oprava bytů výpravní budovy žst. SÁZAVA U ŽĎÁRU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99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1841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101</v>
      </c>
      <c r="G12" s="40"/>
      <c r="H12" s="40"/>
      <c r="I12" s="134" t="s">
        <v>23</v>
      </c>
      <c r="J12" s="139" t="str">
        <f>'Rekapitulace stavby'!AN8</f>
        <v>12. 12. 2024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 xml:space="preserve"> </v>
      </c>
      <c r="F15" s="40"/>
      <c r="G15" s="40"/>
      <c r="H15" s="40"/>
      <c r="I15" s="134" t="s">
        <v>28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28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33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28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34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36</v>
      </c>
      <c r="E30" s="40"/>
      <c r="F30" s="40"/>
      <c r="G30" s="40"/>
      <c r="H30" s="40"/>
      <c r="I30" s="40"/>
      <c r="J30" s="146">
        <f>ROUND(J90,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38</v>
      </c>
      <c r="G32" s="40"/>
      <c r="H32" s="40"/>
      <c r="I32" s="147" t="s">
        <v>37</v>
      </c>
      <c r="J32" s="147" t="s">
        <v>39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40</v>
      </c>
      <c r="E33" s="134" t="s">
        <v>41</v>
      </c>
      <c r="F33" s="149">
        <f>ROUND((SUM(BE90:BE339)),  2)</f>
        <v>0</v>
      </c>
      <c r="G33" s="40"/>
      <c r="H33" s="40"/>
      <c r="I33" s="150">
        <v>0.20999999999999999</v>
      </c>
      <c r="J33" s="149">
        <f>ROUND(((SUM(BE90:BE339))*I33),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42</v>
      </c>
      <c r="F34" s="149">
        <f>ROUND((SUM(BF90:BF339)),  2)</f>
        <v>0</v>
      </c>
      <c r="G34" s="40"/>
      <c r="H34" s="40"/>
      <c r="I34" s="150">
        <v>0.12</v>
      </c>
      <c r="J34" s="149">
        <f>ROUND(((SUM(BF90:BF339))*I34),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43</v>
      </c>
      <c r="F35" s="149">
        <f>ROUND((SUM(BG90:BG339)),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44</v>
      </c>
      <c r="F36" s="149">
        <f>ROUND((SUM(BH90:BH339)),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45</v>
      </c>
      <c r="F37" s="149">
        <f>ROUND((SUM(BI90:BI339)),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46</v>
      </c>
      <c r="E39" s="153"/>
      <c r="F39" s="153"/>
      <c r="G39" s="154" t="s">
        <v>47</v>
      </c>
      <c r="H39" s="155" t="s">
        <v>48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102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Oprava bytů výpravní budovy žst. SÁZAVA U ŽĎÁRU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99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06 - společné prostory - oprava povrchů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Sázava u Žďáru, k. ú. Velká Losenice</v>
      </c>
      <c r="G52" s="42"/>
      <c r="H52" s="42"/>
      <c r="I52" s="34" t="s">
        <v>23</v>
      </c>
      <c r="J52" s="74" t="str">
        <f>IF(J12="","",J12)</f>
        <v>12. 12. 2024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31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33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103</v>
      </c>
      <c r="D57" s="164"/>
      <c r="E57" s="164"/>
      <c r="F57" s="164"/>
      <c r="G57" s="164"/>
      <c r="H57" s="164"/>
      <c r="I57" s="164"/>
      <c r="J57" s="165" t="s">
        <v>104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68</v>
      </c>
      <c r="D59" s="42"/>
      <c r="E59" s="42"/>
      <c r="F59" s="42"/>
      <c r="G59" s="42"/>
      <c r="H59" s="42"/>
      <c r="I59" s="42"/>
      <c r="J59" s="104">
        <f>J90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105</v>
      </c>
    </row>
    <row r="60" s="9" customFormat="1" ht="24.96" customHeight="1">
      <c r="A60" s="9"/>
      <c r="B60" s="167"/>
      <c r="C60" s="168"/>
      <c r="D60" s="169" t="s">
        <v>106</v>
      </c>
      <c r="E60" s="170"/>
      <c r="F60" s="170"/>
      <c r="G60" s="170"/>
      <c r="H60" s="170"/>
      <c r="I60" s="170"/>
      <c r="J60" s="171">
        <f>J91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107</v>
      </c>
      <c r="E61" s="176"/>
      <c r="F61" s="176"/>
      <c r="G61" s="176"/>
      <c r="H61" s="176"/>
      <c r="I61" s="176"/>
      <c r="J61" s="177">
        <f>J92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108</v>
      </c>
      <c r="E62" s="176"/>
      <c r="F62" s="176"/>
      <c r="G62" s="176"/>
      <c r="H62" s="176"/>
      <c r="I62" s="176"/>
      <c r="J62" s="177">
        <f>J97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109</v>
      </c>
      <c r="E63" s="176"/>
      <c r="F63" s="176"/>
      <c r="G63" s="176"/>
      <c r="H63" s="176"/>
      <c r="I63" s="176"/>
      <c r="J63" s="177">
        <f>J143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110</v>
      </c>
      <c r="E64" s="176"/>
      <c r="F64" s="176"/>
      <c r="G64" s="176"/>
      <c r="H64" s="176"/>
      <c r="I64" s="176"/>
      <c r="J64" s="177">
        <f>J196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111</v>
      </c>
      <c r="E65" s="176"/>
      <c r="F65" s="176"/>
      <c r="G65" s="176"/>
      <c r="H65" s="176"/>
      <c r="I65" s="176"/>
      <c r="J65" s="177">
        <f>J210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7"/>
      <c r="C66" s="168"/>
      <c r="D66" s="169" t="s">
        <v>112</v>
      </c>
      <c r="E66" s="170"/>
      <c r="F66" s="170"/>
      <c r="G66" s="170"/>
      <c r="H66" s="170"/>
      <c r="I66" s="170"/>
      <c r="J66" s="171">
        <f>J214</f>
        <v>0</v>
      </c>
      <c r="K66" s="168"/>
      <c r="L66" s="17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3"/>
      <c r="C67" s="174"/>
      <c r="D67" s="175" t="s">
        <v>117</v>
      </c>
      <c r="E67" s="176"/>
      <c r="F67" s="176"/>
      <c r="G67" s="176"/>
      <c r="H67" s="176"/>
      <c r="I67" s="176"/>
      <c r="J67" s="177">
        <f>J215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3"/>
      <c r="C68" s="174"/>
      <c r="D68" s="175" t="s">
        <v>119</v>
      </c>
      <c r="E68" s="176"/>
      <c r="F68" s="176"/>
      <c r="G68" s="176"/>
      <c r="H68" s="176"/>
      <c r="I68" s="176"/>
      <c r="J68" s="177">
        <f>J223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123</v>
      </c>
      <c r="E69" s="176"/>
      <c r="F69" s="176"/>
      <c r="G69" s="176"/>
      <c r="H69" s="176"/>
      <c r="I69" s="176"/>
      <c r="J69" s="177">
        <f>J253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3"/>
      <c r="C70" s="174"/>
      <c r="D70" s="175" t="s">
        <v>124</v>
      </c>
      <c r="E70" s="176"/>
      <c r="F70" s="176"/>
      <c r="G70" s="176"/>
      <c r="H70" s="176"/>
      <c r="I70" s="176"/>
      <c r="J70" s="177">
        <f>J294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6" s="2" customFormat="1" ht="6.96" customHeight="1">
      <c r="A76" s="40"/>
      <c r="B76" s="63"/>
      <c r="C76" s="64"/>
      <c r="D76" s="64"/>
      <c r="E76" s="64"/>
      <c r="F76" s="64"/>
      <c r="G76" s="64"/>
      <c r="H76" s="64"/>
      <c r="I76" s="64"/>
      <c r="J76" s="64"/>
      <c r="K76" s="64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4.96" customHeight="1">
      <c r="A77" s="40"/>
      <c r="B77" s="41"/>
      <c r="C77" s="25" t="s">
        <v>125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16</v>
      </c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162" t="str">
        <f>E7</f>
        <v>Oprava bytů výpravní budovy žst. SÁZAVA U ŽĎÁRU</v>
      </c>
      <c r="F80" s="34"/>
      <c r="G80" s="34"/>
      <c r="H80" s="34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99</v>
      </c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6.5" customHeight="1">
      <c r="A82" s="40"/>
      <c r="B82" s="41"/>
      <c r="C82" s="42"/>
      <c r="D82" s="42"/>
      <c r="E82" s="71" t="str">
        <f>E9</f>
        <v>06 - společné prostory - oprava povrchů</v>
      </c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21</v>
      </c>
      <c r="D84" s="42"/>
      <c r="E84" s="42"/>
      <c r="F84" s="29" t="str">
        <f>F12</f>
        <v>Sázava u Žďáru, k. ú. Velká Losenice</v>
      </c>
      <c r="G84" s="42"/>
      <c r="H84" s="42"/>
      <c r="I84" s="34" t="s">
        <v>23</v>
      </c>
      <c r="J84" s="74" t="str">
        <f>IF(J12="","",J12)</f>
        <v>12. 12. 2024</v>
      </c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15" customHeight="1">
      <c r="A86" s="40"/>
      <c r="B86" s="41"/>
      <c r="C86" s="34" t="s">
        <v>25</v>
      </c>
      <c r="D86" s="42"/>
      <c r="E86" s="42"/>
      <c r="F86" s="29" t="str">
        <f>E15</f>
        <v xml:space="preserve"> </v>
      </c>
      <c r="G86" s="42"/>
      <c r="H86" s="42"/>
      <c r="I86" s="34" t="s">
        <v>31</v>
      </c>
      <c r="J86" s="38" t="str">
        <f>E21</f>
        <v xml:space="preserve"> </v>
      </c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15" customHeight="1">
      <c r="A87" s="40"/>
      <c r="B87" s="41"/>
      <c r="C87" s="34" t="s">
        <v>29</v>
      </c>
      <c r="D87" s="42"/>
      <c r="E87" s="42"/>
      <c r="F87" s="29" t="str">
        <f>IF(E18="","",E18)</f>
        <v>Vyplň údaj</v>
      </c>
      <c r="G87" s="42"/>
      <c r="H87" s="42"/>
      <c r="I87" s="34" t="s">
        <v>33</v>
      </c>
      <c r="J87" s="38" t="str">
        <f>E24</f>
        <v xml:space="preserve"> </v>
      </c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0.32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11" customFormat="1" ht="29.28" customHeight="1">
      <c r="A89" s="179"/>
      <c r="B89" s="180"/>
      <c r="C89" s="181" t="s">
        <v>126</v>
      </c>
      <c r="D89" s="182" t="s">
        <v>55</v>
      </c>
      <c r="E89" s="182" t="s">
        <v>51</v>
      </c>
      <c r="F89" s="182" t="s">
        <v>52</v>
      </c>
      <c r="G89" s="182" t="s">
        <v>127</v>
      </c>
      <c r="H89" s="182" t="s">
        <v>128</v>
      </c>
      <c r="I89" s="182" t="s">
        <v>129</v>
      </c>
      <c r="J89" s="182" t="s">
        <v>104</v>
      </c>
      <c r="K89" s="183" t="s">
        <v>130</v>
      </c>
      <c r="L89" s="184"/>
      <c r="M89" s="94" t="s">
        <v>19</v>
      </c>
      <c r="N89" s="95" t="s">
        <v>40</v>
      </c>
      <c r="O89" s="95" t="s">
        <v>131</v>
      </c>
      <c r="P89" s="95" t="s">
        <v>132</v>
      </c>
      <c r="Q89" s="95" t="s">
        <v>133</v>
      </c>
      <c r="R89" s="95" t="s">
        <v>134</v>
      </c>
      <c r="S89" s="95" t="s">
        <v>135</v>
      </c>
      <c r="T89" s="96" t="s">
        <v>136</v>
      </c>
      <c r="U89" s="179"/>
      <c r="V89" s="179"/>
      <c r="W89" s="179"/>
      <c r="X89" s="179"/>
      <c r="Y89" s="179"/>
      <c r="Z89" s="179"/>
      <c r="AA89" s="179"/>
      <c r="AB89" s="179"/>
      <c r="AC89" s="179"/>
      <c r="AD89" s="179"/>
      <c r="AE89" s="179"/>
    </row>
    <row r="90" s="2" customFormat="1" ht="22.8" customHeight="1">
      <c r="A90" s="40"/>
      <c r="B90" s="41"/>
      <c r="C90" s="101" t="s">
        <v>137</v>
      </c>
      <c r="D90" s="42"/>
      <c r="E90" s="42"/>
      <c r="F90" s="42"/>
      <c r="G90" s="42"/>
      <c r="H90" s="42"/>
      <c r="I90" s="42"/>
      <c r="J90" s="185">
        <f>BK90</f>
        <v>0</v>
      </c>
      <c r="K90" s="42"/>
      <c r="L90" s="46"/>
      <c r="M90" s="97"/>
      <c r="N90" s="186"/>
      <c r="O90" s="98"/>
      <c r="P90" s="187">
        <f>P91+P214</f>
        <v>0</v>
      </c>
      <c r="Q90" s="98"/>
      <c r="R90" s="187">
        <f>R91+R214</f>
        <v>2.0653419700000004</v>
      </c>
      <c r="S90" s="98"/>
      <c r="T90" s="188">
        <f>T91+T214</f>
        <v>1.8561181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69</v>
      </c>
      <c r="AU90" s="19" t="s">
        <v>105</v>
      </c>
      <c r="BK90" s="189">
        <f>BK91+BK214</f>
        <v>0</v>
      </c>
    </row>
    <row r="91" s="12" customFormat="1" ht="25.92" customHeight="1">
      <c r="A91" s="12"/>
      <c r="B91" s="190"/>
      <c r="C91" s="191"/>
      <c r="D91" s="192" t="s">
        <v>69</v>
      </c>
      <c r="E91" s="193" t="s">
        <v>138</v>
      </c>
      <c r="F91" s="193" t="s">
        <v>139</v>
      </c>
      <c r="G91" s="191"/>
      <c r="H91" s="191"/>
      <c r="I91" s="194"/>
      <c r="J91" s="195">
        <f>BK91</f>
        <v>0</v>
      </c>
      <c r="K91" s="191"/>
      <c r="L91" s="196"/>
      <c r="M91" s="197"/>
      <c r="N91" s="198"/>
      <c r="O91" s="198"/>
      <c r="P91" s="199">
        <f>P92+P97+P143+P196+P210</f>
        <v>0</v>
      </c>
      <c r="Q91" s="198"/>
      <c r="R91" s="199">
        <f>R92+R97+R143+R196+R210</f>
        <v>1.3596213000000001</v>
      </c>
      <c r="S91" s="198"/>
      <c r="T91" s="200">
        <f>T92+T97+T143+T196+T210</f>
        <v>1.745485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1" t="s">
        <v>78</v>
      </c>
      <c r="AT91" s="202" t="s">
        <v>69</v>
      </c>
      <c r="AU91" s="202" t="s">
        <v>70</v>
      </c>
      <c r="AY91" s="201" t="s">
        <v>140</v>
      </c>
      <c r="BK91" s="203">
        <f>BK92+BK97+BK143+BK196+BK210</f>
        <v>0</v>
      </c>
    </row>
    <row r="92" s="12" customFormat="1" ht="22.8" customHeight="1">
      <c r="A92" s="12"/>
      <c r="B92" s="190"/>
      <c r="C92" s="191"/>
      <c r="D92" s="192" t="s">
        <v>69</v>
      </c>
      <c r="E92" s="204" t="s">
        <v>141</v>
      </c>
      <c r="F92" s="204" t="s">
        <v>142</v>
      </c>
      <c r="G92" s="191"/>
      <c r="H92" s="191"/>
      <c r="I92" s="194"/>
      <c r="J92" s="205">
        <f>BK92</f>
        <v>0</v>
      </c>
      <c r="K92" s="191"/>
      <c r="L92" s="196"/>
      <c r="M92" s="197"/>
      <c r="N92" s="198"/>
      <c r="O92" s="198"/>
      <c r="P92" s="199">
        <f>SUM(P93:P96)</f>
        <v>0</v>
      </c>
      <c r="Q92" s="198"/>
      <c r="R92" s="199">
        <f>SUM(R93:R96)</f>
        <v>0.2095244</v>
      </c>
      <c r="S92" s="198"/>
      <c r="T92" s="200">
        <f>SUM(T93:T96)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1" t="s">
        <v>78</v>
      </c>
      <c r="AT92" s="202" t="s">
        <v>69</v>
      </c>
      <c r="AU92" s="202" t="s">
        <v>78</v>
      </c>
      <c r="AY92" s="201" t="s">
        <v>140</v>
      </c>
      <c r="BK92" s="203">
        <f>SUM(BK93:BK96)</f>
        <v>0</v>
      </c>
    </row>
    <row r="93" s="2" customFormat="1" ht="21.75" customHeight="1">
      <c r="A93" s="40"/>
      <c r="B93" s="41"/>
      <c r="C93" s="206" t="s">
        <v>78</v>
      </c>
      <c r="D93" s="206" t="s">
        <v>143</v>
      </c>
      <c r="E93" s="207" t="s">
        <v>1842</v>
      </c>
      <c r="F93" s="208" t="s">
        <v>1843</v>
      </c>
      <c r="G93" s="209" t="s">
        <v>146</v>
      </c>
      <c r="H93" s="210">
        <v>0.76000000000000001</v>
      </c>
      <c r="I93" s="211"/>
      <c r="J93" s="212">
        <f>ROUND(I93*H93,2)</f>
        <v>0</v>
      </c>
      <c r="K93" s="208" t="s">
        <v>147</v>
      </c>
      <c r="L93" s="46"/>
      <c r="M93" s="213" t="s">
        <v>19</v>
      </c>
      <c r="N93" s="214" t="s">
        <v>42</v>
      </c>
      <c r="O93" s="86"/>
      <c r="P93" s="215">
        <f>O93*H93</f>
        <v>0</v>
      </c>
      <c r="Q93" s="215">
        <v>0.27568999999999999</v>
      </c>
      <c r="R93" s="215">
        <f>Q93*H93</f>
        <v>0.2095244</v>
      </c>
      <c r="S93" s="215">
        <v>0</v>
      </c>
      <c r="T93" s="216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7" t="s">
        <v>148</v>
      </c>
      <c r="AT93" s="217" t="s">
        <v>143</v>
      </c>
      <c r="AU93" s="217" t="s">
        <v>149</v>
      </c>
      <c r="AY93" s="19" t="s">
        <v>140</v>
      </c>
      <c r="BE93" s="218">
        <f>IF(N93="základní",J93,0)</f>
        <v>0</v>
      </c>
      <c r="BF93" s="218">
        <f>IF(N93="snížená",J93,0)</f>
        <v>0</v>
      </c>
      <c r="BG93" s="218">
        <f>IF(N93="zákl. přenesená",J93,0)</f>
        <v>0</v>
      </c>
      <c r="BH93" s="218">
        <f>IF(N93="sníž. přenesená",J93,0)</f>
        <v>0</v>
      </c>
      <c r="BI93" s="218">
        <f>IF(N93="nulová",J93,0)</f>
        <v>0</v>
      </c>
      <c r="BJ93" s="19" t="s">
        <v>149</v>
      </c>
      <c r="BK93" s="218">
        <f>ROUND(I93*H93,2)</f>
        <v>0</v>
      </c>
      <c r="BL93" s="19" t="s">
        <v>148</v>
      </c>
      <c r="BM93" s="217" t="s">
        <v>1844</v>
      </c>
    </row>
    <row r="94" s="2" customFormat="1">
      <c r="A94" s="40"/>
      <c r="B94" s="41"/>
      <c r="C94" s="42"/>
      <c r="D94" s="219" t="s">
        <v>151</v>
      </c>
      <c r="E94" s="42"/>
      <c r="F94" s="220" t="s">
        <v>1845</v>
      </c>
      <c r="G94" s="42"/>
      <c r="H94" s="42"/>
      <c r="I94" s="221"/>
      <c r="J94" s="42"/>
      <c r="K94" s="42"/>
      <c r="L94" s="46"/>
      <c r="M94" s="222"/>
      <c r="N94" s="22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151</v>
      </c>
      <c r="AU94" s="19" t="s">
        <v>149</v>
      </c>
    </row>
    <row r="95" s="2" customFormat="1">
      <c r="A95" s="40"/>
      <c r="B95" s="41"/>
      <c r="C95" s="42"/>
      <c r="D95" s="224" t="s">
        <v>153</v>
      </c>
      <c r="E95" s="42"/>
      <c r="F95" s="225" t="s">
        <v>1846</v>
      </c>
      <c r="G95" s="42"/>
      <c r="H95" s="42"/>
      <c r="I95" s="221"/>
      <c r="J95" s="42"/>
      <c r="K95" s="42"/>
      <c r="L95" s="46"/>
      <c r="M95" s="222"/>
      <c r="N95" s="223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153</v>
      </c>
      <c r="AU95" s="19" t="s">
        <v>149</v>
      </c>
    </row>
    <row r="96" s="13" customFormat="1">
      <c r="A96" s="13"/>
      <c r="B96" s="226"/>
      <c r="C96" s="227"/>
      <c r="D96" s="219" t="s">
        <v>155</v>
      </c>
      <c r="E96" s="228" t="s">
        <v>19</v>
      </c>
      <c r="F96" s="229" t="s">
        <v>1847</v>
      </c>
      <c r="G96" s="227"/>
      <c r="H96" s="230">
        <v>0.76000000000000001</v>
      </c>
      <c r="I96" s="231"/>
      <c r="J96" s="227"/>
      <c r="K96" s="227"/>
      <c r="L96" s="232"/>
      <c r="M96" s="233"/>
      <c r="N96" s="234"/>
      <c r="O96" s="234"/>
      <c r="P96" s="234"/>
      <c r="Q96" s="234"/>
      <c r="R96" s="234"/>
      <c r="S96" s="234"/>
      <c r="T96" s="235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6" t="s">
        <v>155</v>
      </c>
      <c r="AU96" s="236" t="s">
        <v>149</v>
      </c>
      <c r="AV96" s="13" t="s">
        <v>149</v>
      </c>
      <c r="AW96" s="13" t="s">
        <v>32</v>
      </c>
      <c r="AX96" s="13" t="s">
        <v>78</v>
      </c>
      <c r="AY96" s="236" t="s">
        <v>140</v>
      </c>
    </row>
    <row r="97" s="12" customFormat="1" ht="22.8" customHeight="1">
      <c r="A97" s="12"/>
      <c r="B97" s="190"/>
      <c r="C97" s="191"/>
      <c r="D97" s="192" t="s">
        <v>69</v>
      </c>
      <c r="E97" s="204" t="s">
        <v>157</v>
      </c>
      <c r="F97" s="204" t="s">
        <v>158</v>
      </c>
      <c r="G97" s="191"/>
      <c r="H97" s="191"/>
      <c r="I97" s="194"/>
      <c r="J97" s="205">
        <f>BK97</f>
        <v>0</v>
      </c>
      <c r="K97" s="191"/>
      <c r="L97" s="196"/>
      <c r="M97" s="197"/>
      <c r="N97" s="198"/>
      <c r="O97" s="198"/>
      <c r="P97" s="199">
        <f>SUM(P98:P142)</f>
        <v>0</v>
      </c>
      <c r="Q97" s="198"/>
      <c r="R97" s="199">
        <f>SUM(R98:R142)</f>
        <v>1.1418283</v>
      </c>
      <c r="S97" s="198"/>
      <c r="T97" s="200">
        <f>SUM(T98:T142)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1" t="s">
        <v>78</v>
      </c>
      <c r="AT97" s="202" t="s">
        <v>69</v>
      </c>
      <c r="AU97" s="202" t="s">
        <v>78</v>
      </c>
      <c r="AY97" s="201" t="s">
        <v>140</v>
      </c>
      <c r="BK97" s="203">
        <f>SUM(BK98:BK142)</f>
        <v>0</v>
      </c>
    </row>
    <row r="98" s="2" customFormat="1" ht="16.5" customHeight="1">
      <c r="A98" s="40"/>
      <c r="B98" s="41"/>
      <c r="C98" s="206" t="s">
        <v>149</v>
      </c>
      <c r="D98" s="206" t="s">
        <v>143</v>
      </c>
      <c r="E98" s="207" t="s">
        <v>159</v>
      </c>
      <c r="F98" s="208" t="s">
        <v>160</v>
      </c>
      <c r="G98" s="209" t="s">
        <v>146</v>
      </c>
      <c r="H98" s="210">
        <v>27.225000000000001</v>
      </c>
      <c r="I98" s="211"/>
      <c r="J98" s="212">
        <f>ROUND(I98*H98,2)</f>
        <v>0</v>
      </c>
      <c r="K98" s="208" t="s">
        <v>147</v>
      </c>
      <c r="L98" s="46"/>
      <c r="M98" s="213" t="s">
        <v>19</v>
      </c>
      <c r="N98" s="214" t="s">
        <v>42</v>
      </c>
      <c r="O98" s="86"/>
      <c r="P98" s="215">
        <f>O98*H98</f>
        <v>0</v>
      </c>
      <c r="Q98" s="215">
        <v>0.0040000000000000001</v>
      </c>
      <c r="R98" s="215">
        <f>Q98*H98</f>
        <v>0.10890000000000001</v>
      </c>
      <c r="S98" s="215">
        <v>0</v>
      </c>
      <c r="T98" s="216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7" t="s">
        <v>148</v>
      </c>
      <c r="AT98" s="217" t="s">
        <v>143</v>
      </c>
      <c r="AU98" s="217" t="s">
        <v>149</v>
      </c>
      <c r="AY98" s="19" t="s">
        <v>140</v>
      </c>
      <c r="BE98" s="218">
        <f>IF(N98="základní",J98,0)</f>
        <v>0</v>
      </c>
      <c r="BF98" s="218">
        <f>IF(N98="snížená",J98,0)</f>
        <v>0</v>
      </c>
      <c r="BG98" s="218">
        <f>IF(N98="zákl. přenesená",J98,0)</f>
        <v>0</v>
      </c>
      <c r="BH98" s="218">
        <f>IF(N98="sníž. přenesená",J98,0)</f>
        <v>0</v>
      </c>
      <c r="BI98" s="218">
        <f>IF(N98="nulová",J98,0)</f>
        <v>0</v>
      </c>
      <c r="BJ98" s="19" t="s">
        <v>149</v>
      </c>
      <c r="BK98" s="218">
        <f>ROUND(I98*H98,2)</f>
        <v>0</v>
      </c>
      <c r="BL98" s="19" t="s">
        <v>148</v>
      </c>
      <c r="BM98" s="217" t="s">
        <v>1848</v>
      </c>
    </row>
    <row r="99" s="2" customFormat="1">
      <c r="A99" s="40"/>
      <c r="B99" s="41"/>
      <c r="C99" s="42"/>
      <c r="D99" s="219" t="s">
        <v>151</v>
      </c>
      <c r="E99" s="42"/>
      <c r="F99" s="220" t="s">
        <v>162</v>
      </c>
      <c r="G99" s="42"/>
      <c r="H99" s="42"/>
      <c r="I99" s="221"/>
      <c r="J99" s="42"/>
      <c r="K99" s="42"/>
      <c r="L99" s="46"/>
      <c r="M99" s="222"/>
      <c r="N99" s="22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151</v>
      </c>
      <c r="AU99" s="19" t="s">
        <v>149</v>
      </c>
    </row>
    <row r="100" s="2" customFormat="1">
      <c r="A100" s="40"/>
      <c r="B100" s="41"/>
      <c r="C100" s="42"/>
      <c r="D100" s="224" t="s">
        <v>153</v>
      </c>
      <c r="E100" s="42"/>
      <c r="F100" s="225" t="s">
        <v>163</v>
      </c>
      <c r="G100" s="42"/>
      <c r="H100" s="42"/>
      <c r="I100" s="221"/>
      <c r="J100" s="42"/>
      <c r="K100" s="42"/>
      <c r="L100" s="46"/>
      <c r="M100" s="222"/>
      <c r="N100" s="223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153</v>
      </c>
      <c r="AU100" s="19" t="s">
        <v>149</v>
      </c>
    </row>
    <row r="101" s="13" customFormat="1">
      <c r="A101" s="13"/>
      <c r="B101" s="226"/>
      <c r="C101" s="227"/>
      <c r="D101" s="219" t="s">
        <v>155</v>
      </c>
      <c r="E101" s="228" t="s">
        <v>19</v>
      </c>
      <c r="F101" s="229" t="s">
        <v>1849</v>
      </c>
      <c r="G101" s="227"/>
      <c r="H101" s="230">
        <v>12.1</v>
      </c>
      <c r="I101" s="231"/>
      <c r="J101" s="227"/>
      <c r="K101" s="227"/>
      <c r="L101" s="232"/>
      <c r="M101" s="233"/>
      <c r="N101" s="234"/>
      <c r="O101" s="234"/>
      <c r="P101" s="234"/>
      <c r="Q101" s="234"/>
      <c r="R101" s="234"/>
      <c r="S101" s="234"/>
      <c r="T101" s="235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6" t="s">
        <v>155</v>
      </c>
      <c r="AU101" s="236" t="s">
        <v>149</v>
      </c>
      <c r="AV101" s="13" t="s">
        <v>149</v>
      </c>
      <c r="AW101" s="13" t="s">
        <v>32</v>
      </c>
      <c r="AX101" s="13" t="s">
        <v>70</v>
      </c>
      <c r="AY101" s="236" t="s">
        <v>140</v>
      </c>
    </row>
    <row r="102" s="13" customFormat="1">
      <c r="A102" s="13"/>
      <c r="B102" s="226"/>
      <c r="C102" s="227"/>
      <c r="D102" s="219" t="s">
        <v>155</v>
      </c>
      <c r="E102" s="228" t="s">
        <v>19</v>
      </c>
      <c r="F102" s="229" t="s">
        <v>1850</v>
      </c>
      <c r="G102" s="227"/>
      <c r="H102" s="230">
        <v>15.125</v>
      </c>
      <c r="I102" s="231"/>
      <c r="J102" s="227"/>
      <c r="K102" s="227"/>
      <c r="L102" s="232"/>
      <c r="M102" s="233"/>
      <c r="N102" s="234"/>
      <c r="O102" s="234"/>
      <c r="P102" s="234"/>
      <c r="Q102" s="234"/>
      <c r="R102" s="234"/>
      <c r="S102" s="234"/>
      <c r="T102" s="235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6" t="s">
        <v>155</v>
      </c>
      <c r="AU102" s="236" t="s">
        <v>149</v>
      </c>
      <c r="AV102" s="13" t="s">
        <v>149</v>
      </c>
      <c r="AW102" s="13" t="s">
        <v>32</v>
      </c>
      <c r="AX102" s="13" t="s">
        <v>70</v>
      </c>
      <c r="AY102" s="236" t="s">
        <v>140</v>
      </c>
    </row>
    <row r="103" s="14" customFormat="1">
      <c r="A103" s="14"/>
      <c r="B103" s="237"/>
      <c r="C103" s="238"/>
      <c r="D103" s="219" t="s">
        <v>155</v>
      </c>
      <c r="E103" s="239" t="s">
        <v>19</v>
      </c>
      <c r="F103" s="240" t="s">
        <v>172</v>
      </c>
      <c r="G103" s="238"/>
      <c r="H103" s="241">
        <v>27.225000000000001</v>
      </c>
      <c r="I103" s="242"/>
      <c r="J103" s="238"/>
      <c r="K103" s="238"/>
      <c r="L103" s="243"/>
      <c r="M103" s="244"/>
      <c r="N103" s="245"/>
      <c r="O103" s="245"/>
      <c r="P103" s="245"/>
      <c r="Q103" s="245"/>
      <c r="R103" s="245"/>
      <c r="S103" s="245"/>
      <c r="T103" s="246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7" t="s">
        <v>155</v>
      </c>
      <c r="AU103" s="247" t="s">
        <v>149</v>
      </c>
      <c r="AV103" s="14" t="s">
        <v>148</v>
      </c>
      <c r="AW103" s="14" t="s">
        <v>32</v>
      </c>
      <c r="AX103" s="14" t="s">
        <v>78</v>
      </c>
      <c r="AY103" s="247" t="s">
        <v>140</v>
      </c>
    </row>
    <row r="104" s="2" customFormat="1" ht="16.5" customHeight="1">
      <c r="A104" s="40"/>
      <c r="B104" s="41"/>
      <c r="C104" s="206" t="s">
        <v>141</v>
      </c>
      <c r="D104" s="206" t="s">
        <v>143</v>
      </c>
      <c r="E104" s="207" t="s">
        <v>1851</v>
      </c>
      <c r="F104" s="208" t="s">
        <v>1852</v>
      </c>
      <c r="G104" s="209" t="s">
        <v>146</v>
      </c>
      <c r="H104" s="210">
        <v>189.93700000000001</v>
      </c>
      <c r="I104" s="211"/>
      <c r="J104" s="212">
        <f>ROUND(I104*H104,2)</f>
        <v>0</v>
      </c>
      <c r="K104" s="208" t="s">
        <v>147</v>
      </c>
      <c r="L104" s="46"/>
      <c r="M104" s="213" t="s">
        <v>19</v>
      </c>
      <c r="N104" s="214" t="s">
        <v>42</v>
      </c>
      <c r="O104" s="86"/>
      <c r="P104" s="215">
        <f>O104*H104</f>
        <v>0</v>
      </c>
      <c r="Q104" s="215">
        <v>0.0040000000000000001</v>
      </c>
      <c r="R104" s="215">
        <f>Q104*H104</f>
        <v>0.75974800000000009</v>
      </c>
      <c r="S104" s="215">
        <v>0</v>
      </c>
      <c r="T104" s="216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7" t="s">
        <v>148</v>
      </c>
      <c r="AT104" s="217" t="s">
        <v>143</v>
      </c>
      <c r="AU104" s="217" t="s">
        <v>149</v>
      </c>
      <c r="AY104" s="19" t="s">
        <v>140</v>
      </c>
      <c r="BE104" s="218">
        <f>IF(N104="základní",J104,0)</f>
        <v>0</v>
      </c>
      <c r="BF104" s="218">
        <f>IF(N104="snížená",J104,0)</f>
        <v>0</v>
      </c>
      <c r="BG104" s="218">
        <f>IF(N104="zákl. přenesená",J104,0)</f>
        <v>0</v>
      </c>
      <c r="BH104" s="218">
        <f>IF(N104="sníž. přenesená",J104,0)</f>
        <v>0</v>
      </c>
      <c r="BI104" s="218">
        <f>IF(N104="nulová",J104,0)</f>
        <v>0</v>
      </c>
      <c r="BJ104" s="19" t="s">
        <v>149</v>
      </c>
      <c r="BK104" s="218">
        <f>ROUND(I104*H104,2)</f>
        <v>0</v>
      </c>
      <c r="BL104" s="19" t="s">
        <v>148</v>
      </c>
      <c r="BM104" s="217" t="s">
        <v>1853</v>
      </c>
    </row>
    <row r="105" s="2" customFormat="1">
      <c r="A105" s="40"/>
      <c r="B105" s="41"/>
      <c r="C105" s="42"/>
      <c r="D105" s="219" t="s">
        <v>151</v>
      </c>
      <c r="E105" s="42"/>
      <c r="F105" s="220" t="s">
        <v>1854</v>
      </c>
      <c r="G105" s="42"/>
      <c r="H105" s="42"/>
      <c r="I105" s="221"/>
      <c r="J105" s="42"/>
      <c r="K105" s="42"/>
      <c r="L105" s="46"/>
      <c r="M105" s="222"/>
      <c r="N105" s="223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151</v>
      </c>
      <c r="AU105" s="19" t="s">
        <v>149</v>
      </c>
    </row>
    <row r="106" s="2" customFormat="1">
      <c r="A106" s="40"/>
      <c r="B106" s="41"/>
      <c r="C106" s="42"/>
      <c r="D106" s="224" t="s">
        <v>153</v>
      </c>
      <c r="E106" s="42"/>
      <c r="F106" s="225" t="s">
        <v>1855</v>
      </c>
      <c r="G106" s="42"/>
      <c r="H106" s="42"/>
      <c r="I106" s="221"/>
      <c r="J106" s="42"/>
      <c r="K106" s="42"/>
      <c r="L106" s="46"/>
      <c r="M106" s="222"/>
      <c r="N106" s="223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153</v>
      </c>
      <c r="AU106" s="19" t="s">
        <v>149</v>
      </c>
    </row>
    <row r="107" s="13" customFormat="1">
      <c r="A107" s="13"/>
      <c r="B107" s="226"/>
      <c r="C107" s="227"/>
      <c r="D107" s="219" t="s">
        <v>155</v>
      </c>
      <c r="E107" s="228" t="s">
        <v>19</v>
      </c>
      <c r="F107" s="229" t="s">
        <v>1856</v>
      </c>
      <c r="G107" s="227"/>
      <c r="H107" s="230">
        <v>7</v>
      </c>
      <c r="I107" s="231"/>
      <c r="J107" s="227"/>
      <c r="K107" s="227"/>
      <c r="L107" s="232"/>
      <c r="M107" s="233"/>
      <c r="N107" s="234"/>
      <c r="O107" s="234"/>
      <c r="P107" s="234"/>
      <c r="Q107" s="234"/>
      <c r="R107" s="234"/>
      <c r="S107" s="234"/>
      <c r="T107" s="235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6" t="s">
        <v>155</v>
      </c>
      <c r="AU107" s="236" t="s">
        <v>149</v>
      </c>
      <c r="AV107" s="13" t="s">
        <v>149</v>
      </c>
      <c r="AW107" s="13" t="s">
        <v>32</v>
      </c>
      <c r="AX107" s="13" t="s">
        <v>70</v>
      </c>
      <c r="AY107" s="236" t="s">
        <v>140</v>
      </c>
    </row>
    <row r="108" s="13" customFormat="1">
      <c r="A108" s="13"/>
      <c r="B108" s="226"/>
      <c r="C108" s="227"/>
      <c r="D108" s="219" t="s">
        <v>155</v>
      </c>
      <c r="E108" s="228" t="s">
        <v>19</v>
      </c>
      <c r="F108" s="229" t="s">
        <v>1857</v>
      </c>
      <c r="G108" s="227"/>
      <c r="H108" s="230">
        <v>6.25</v>
      </c>
      <c r="I108" s="231"/>
      <c r="J108" s="227"/>
      <c r="K108" s="227"/>
      <c r="L108" s="232"/>
      <c r="M108" s="233"/>
      <c r="N108" s="234"/>
      <c r="O108" s="234"/>
      <c r="P108" s="234"/>
      <c r="Q108" s="234"/>
      <c r="R108" s="234"/>
      <c r="S108" s="234"/>
      <c r="T108" s="235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6" t="s">
        <v>155</v>
      </c>
      <c r="AU108" s="236" t="s">
        <v>149</v>
      </c>
      <c r="AV108" s="13" t="s">
        <v>149</v>
      </c>
      <c r="AW108" s="13" t="s">
        <v>32</v>
      </c>
      <c r="AX108" s="13" t="s">
        <v>70</v>
      </c>
      <c r="AY108" s="236" t="s">
        <v>140</v>
      </c>
    </row>
    <row r="109" s="13" customFormat="1">
      <c r="A109" s="13"/>
      <c r="B109" s="226"/>
      <c r="C109" s="227"/>
      <c r="D109" s="219" t="s">
        <v>155</v>
      </c>
      <c r="E109" s="228" t="s">
        <v>19</v>
      </c>
      <c r="F109" s="229" t="s">
        <v>1858</v>
      </c>
      <c r="G109" s="227"/>
      <c r="H109" s="230">
        <v>16.800000000000001</v>
      </c>
      <c r="I109" s="231"/>
      <c r="J109" s="227"/>
      <c r="K109" s="227"/>
      <c r="L109" s="232"/>
      <c r="M109" s="233"/>
      <c r="N109" s="234"/>
      <c r="O109" s="234"/>
      <c r="P109" s="234"/>
      <c r="Q109" s="234"/>
      <c r="R109" s="234"/>
      <c r="S109" s="234"/>
      <c r="T109" s="235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6" t="s">
        <v>155</v>
      </c>
      <c r="AU109" s="236" t="s">
        <v>149</v>
      </c>
      <c r="AV109" s="13" t="s">
        <v>149</v>
      </c>
      <c r="AW109" s="13" t="s">
        <v>32</v>
      </c>
      <c r="AX109" s="13" t="s">
        <v>70</v>
      </c>
      <c r="AY109" s="236" t="s">
        <v>140</v>
      </c>
    </row>
    <row r="110" s="13" customFormat="1">
      <c r="A110" s="13"/>
      <c r="B110" s="226"/>
      <c r="C110" s="227"/>
      <c r="D110" s="219" t="s">
        <v>155</v>
      </c>
      <c r="E110" s="228" t="s">
        <v>19</v>
      </c>
      <c r="F110" s="229" t="s">
        <v>1859</v>
      </c>
      <c r="G110" s="227"/>
      <c r="H110" s="230">
        <v>118.112</v>
      </c>
      <c r="I110" s="231"/>
      <c r="J110" s="227"/>
      <c r="K110" s="227"/>
      <c r="L110" s="232"/>
      <c r="M110" s="233"/>
      <c r="N110" s="234"/>
      <c r="O110" s="234"/>
      <c r="P110" s="234"/>
      <c r="Q110" s="234"/>
      <c r="R110" s="234"/>
      <c r="S110" s="234"/>
      <c r="T110" s="235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6" t="s">
        <v>155</v>
      </c>
      <c r="AU110" s="236" t="s">
        <v>149</v>
      </c>
      <c r="AV110" s="13" t="s">
        <v>149</v>
      </c>
      <c r="AW110" s="13" t="s">
        <v>32</v>
      </c>
      <c r="AX110" s="13" t="s">
        <v>70</v>
      </c>
      <c r="AY110" s="236" t="s">
        <v>140</v>
      </c>
    </row>
    <row r="111" s="13" customFormat="1">
      <c r="A111" s="13"/>
      <c r="B111" s="226"/>
      <c r="C111" s="227"/>
      <c r="D111" s="219" t="s">
        <v>155</v>
      </c>
      <c r="E111" s="228" t="s">
        <v>19</v>
      </c>
      <c r="F111" s="229" t="s">
        <v>1860</v>
      </c>
      <c r="G111" s="227"/>
      <c r="H111" s="230">
        <v>19.274999999999999</v>
      </c>
      <c r="I111" s="231"/>
      <c r="J111" s="227"/>
      <c r="K111" s="227"/>
      <c r="L111" s="232"/>
      <c r="M111" s="233"/>
      <c r="N111" s="234"/>
      <c r="O111" s="234"/>
      <c r="P111" s="234"/>
      <c r="Q111" s="234"/>
      <c r="R111" s="234"/>
      <c r="S111" s="234"/>
      <c r="T111" s="235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6" t="s">
        <v>155</v>
      </c>
      <c r="AU111" s="236" t="s">
        <v>149</v>
      </c>
      <c r="AV111" s="13" t="s">
        <v>149</v>
      </c>
      <c r="AW111" s="13" t="s">
        <v>32</v>
      </c>
      <c r="AX111" s="13" t="s">
        <v>70</v>
      </c>
      <c r="AY111" s="236" t="s">
        <v>140</v>
      </c>
    </row>
    <row r="112" s="13" customFormat="1">
      <c r="A112" s="13"/>
      <c r="B112" s="226"/>
      <c r="C112" s="227"/>
      <c r="D112" s="219" t="s">
        <v>155</v>
      </c>
      <c r="E112" s="228" t="s">
        <v>19</v>
      </c>
      <c r="F112" s="229" t="s">
        <v>1861</v>
      </c>
      <c r="G112" s="227"/>
      <c r="H112" s="230">
        <v>22.5</v>
      </c>
      <c r="I112" s="231"/>
      <c r="J112" s="227"/>
      <c r="K112" s="227"/>
      <c r="L112" s="232"/>
      <c r="M112" s="233"/>
      <c r="N112" s="234"/>
      <c r="O112" s="234"/>
      <c r="P112" s="234"/>
      <c r="Q112" s="234"/>
      <c r="R112" s="234"/>
      <c r="S112" s="234"/>
      <c r="T112" s="235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6" t="s">
        <v>155</v>
      </c>
      <c r="AU112" s="236" t="s">
        <v>149</v>
      </c>
      <c r="AV112" s="13" t="s">
        <v>149</v>
      </c>
      <c r="AW112" s="13" t="s">
        <v>32</v>
      </c>
      <c r="AX112" s="13" t="s">
        <v>70</v>
      </c>
      <c r="AY112" s="236" t="s">
        <v>140</v>
      </c>
    </row>
    <row r="113" s="14" customFormat="1">
      <c r="A113" s="14"/>
      <c r="B113" s="237"/>
      <c r="C113" s="238"/>
      <c r="D113" s="219" t="s">
        <v>155</v>
      </c>
      <c r="E113" s="239" t="s">
        <v>19</v>
      </c>
      <c r="F113" s="240" t="s">
        <v>172</v>
      </c>
      <c r="G113" s="238"/>
      <c r="H113" s="241">
        <v>189.93700000000001</v>
      </c>
      <c r="I113" s="242"/>
      <c r="J113" s="238"/>
      <c r="K113" s="238"/>
      <c r="L113" s="243"/>
      <c r="M113" s="244"/>
      <c r="N113" s="245"/>
      <c r="O113" s="245"/>
      <c r="P113" s="245"/>
      <c r="Q113" s="245"/>
      <c r="R113" s="245"/>
      <c r="S113" s="245"/>
      <c r="T113" s="246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7" t="s">
        <v>155</v>
      </c>
      <c r="AU113" s="247" t="s">
        <v>149</v>
      </c>
      <c r="AV113" s="14" t="s">
        <v>148</v>
      </c>
      <c r="AW113" s="14" t="s">
        <v>32</v>
      </c>
      <c r="AX113" s="14" t="s">
        <v>78</v>
      </c>
      <c r="AY113" s="247" t="s">
        <v>140</v>
      </c>
    </row>
    <row r="114" s="2" customFormat="1" ht="16.5" customHeight="1">
      <c r="A114" s="40"/>
      <c r="B114" s="41"/>
      <c r="C114" s="206" t="s">
        <v>148</v>
      </c>
      <c r="D114" s="206" t="s">
        <v>143</v>
      </c>
      <c r="E114" s="207" t="s">
        <v>181</v>
      </c>
      <c r="F114" s="208" t="s">
        <v>182</v>
      </c>
      <c r="G114" s="209" t="s">
        <v>146</v>
      </c>
      <c r="H114" s="210">
        <v>36.847999999999999</v>
      </c>
      <c r="I114" s="211"/>
      <c r="J114" s="212">
        <f>ROUND(I114*H114,2)</f>
        <v>0</v>
      </c>
      <c r="K114" s="208" t="s">
        <v>147</v>
      </c>
      <c r="L114" s="46"/>
      <c r="M114" s="213" t="s">
        <v>19</v>
      </c>
      <c r="N114" s="214" t="s">
        <v>42</v>
      </c>
      <c r="O114" s="86"/>
      <c r="P114" s="215">
        <f>O114*H114</f>
        <v>0</v>
      </c>
      <c r="Q114" s="215">
        <v>0.0040000000000000001</v>
      </c>
      <c r="R114" s="215">
        <f>Q114*H114</f>
        <v>0.147392</v>
      </c>
      <c r="S114" s="215">
        <v>0</v>
      </c>
      <c r="T114" s="216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7" t="s">
        <v>148</v>
      </c>
      <c r="AT114" s="217" t="s">
        <v>143</v>
      </c>
      <c r="AU114" s="217" t="s">
        <v>149</v>
      </c>
      <c r="AY114" s="19" t="s">
        <v>140</v>
      </c>
      <c r="BE114" s="218">
        <f>IF(N114="základní",J114,0)</f>
        <v>0</v>
      </c>
      <c r="BF114" s="218">
        <f>IF(N114="snížená",J114,0)</f>
        <v>0</v>
      </c>
      <c r="BG114" s="218">
        <f>IF(N114="zákl. přenesená",J114,0)</f>
        <v>0</v>
      </c>
      <c r="BH114" s="218">
        <f>IF(N114="sníž. přenesená",J114,0)</f>
        <v>0</v>
      </c>
      <c r="BI114" s="218">
        <f>IF(N114="nulová",J114,0)</f>
        <v>0</v>
      </c>
      <c r="BJ114" s="19" t="s">
        <v>149</v>
      </c>
      <c r="BK114" s="218">
        <f>ROUND(I114*H114,2)</f>
        <v>0</v>
      </c>
      <c r="BL114" s="19" t="s">
        <v>148</v>
      </c>
      <c r="BM114" s="217" t="s">
        <v>1862</v>
      </c>
    </row>
    <row r="115" s="2" customFormat="1">
      <c r="A115" s="40"/>
      <c r="B115" s="41"/>
      <c r="C115" s="42"/>
      <c r="D115" s="219" t="s">
        <v>151</v>
      </c>
      <c r="E115" s="42"/>
      <c r="F115" s="220" t="s">
        <v>184</v>
      </c>
      <c r="G115" s="42"/>
      <c r="H115" s="42"/>
      <c r="I115" s="221"/>
      <c r="J115" s="42"/>
      <c r="K115" s="42"/>
      <c r="L115" s="46"/>
      <c r="M115" s="222"/>
      <c r="N115" s="223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151</v>
      </c>
      <c r="AU115" s="19" t="s">
        <v>149</v>
      </c>
    </row>
    <row r="116" s="2" customFormat="1">
      <c r="A116" s="40"/>
      <c r="B116" s="41"/>
      <c r="C116" s="42"/>
      <c r="D116" s="224" t="s">
        <v>153</v>
      </c>
      <c r="E116" s="42"/>
      <c r="F116" s="225" t="s">
        <v>185</v>
      </c>
      <c r="G116" s="42"/>
      <c r="H116" s="42"/>
      <c r="I116" s="221"/>
      <c r="J116" s="42"/>
      <c r="K116" s="42"/>
      <c r="L116" s="46"/>
      <c r="M116" s="222"/>
      <c r="N116" s="223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153</v>
      </c>
      <c r="AU116" s="19" t="s">
        <v>149</v>
      </c>
    </row>
    <row r="117" s="13" customFormat="1">
      <c r="A117" s="13"/>
      <c r="B117" s="226"/>
      <c r="C117" s="227"/>
      <c r="D117" s="219" t="s">
        <v>155</v>
      </c>
      <c r="E117" s="228" t="s">
        <v>19</v>
      </c>
      <c r="F117" s="229" t="s">
        <v>1863</v>
      </c>
      <c r="G117" s="227"/>
      <c r="H117" s="230">
        <v>36.847999999999999</v>
      </c>
      <c r="I117" s="231"/>
      <c r="J117" s="227"/>
      <c r="K117" s="227"/>
      <c r="L117" s="232"/>
      <c r="M117" s="233"/>
      <c r="N117" s="234"/>
      <c r="O117" s="234"/>
      <c r="P117" s="234"/>
      <c r="Q117" s="234"/>
      <c r="R117" s="234"/>
      <c r="S117" s="234"/>
      <c r="T117" s="235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6" t="s">
        <v>155</v>
      </c>
      <c r="AU117" s="236" t="s">
        <v>149</v>
      </c>
      <c r="AV117" s="13" t="s">
        <v>149</v>
      </c>
      <c r="AW117" s="13" t="s">
        <v>32</v>
      </c>
      <c r="AX117" s="13" t="s">
        <v>78</v>
      </c>
      <c r="AY117" s="236" t="s">
        <v>140</v>
      </c>
    </row>
    <row r="118" s="2" customFormat="1" ht="16.5" customHeight="1">
      <c r="A118" s="40"/>
      <c r="B118" s="41"/>
      <c r="C118" s="206" t="s">
        <v>195</v>
      </c>
      <c r="D118" s="206" t="s">
        <v>143</v>
      </c>
      <c r="E118" s="207" t="s">
        <v>196</v>
      </c>
      <c r="F118" s="208" t="s">
        <v>197</v>
      </c>
      <c r="G118" s="209" t="s">
        <v>146</v>
      </c>
      <c r="H118" s="210">
        <v>3.46</v>
      </c>
      <c r="I118" s="211"/>
      <c r="J118" s="212">
        <f>ROUND(I118*H118,2)</f>
        <v>0</v>
      </c>
      <c r="K118" s="208" t="s">
        <v>147</v>
      </c>
      <c r="L118" s="46"/>
      <c r="M118" s="213" t="s">
        <v>19</v>
      </c>
      <c r="N118" s="214" t="s">
        <v>42</v>
      </c>
      <c r="O118" s="86"/>
      <c r="P118" s="215">
        <f>O118*H118</f>
        <v>0</v>
      </c>
      <c r="Q118" s="215">
        <v>0.034680000000000002</v>
      </c>
      <c r="R118" s="215">
        <f>Q118*H118</f>
        <v>0.11999280000000001</v>
      </c>
      <c r="S118" s="215">
        <v>0</v>
      </c>
      <c r="T118" s="216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7" t="s">
        <v>148</v>
      </c>
      <c r="AT118" s="217" t="s">
        <v>143</v>
      </c>
      <c r="AU118" s="217" t="s">
        <v>149</v>
      </c>
      <c r="AY118" s="19" t="s">
        <v>140</v>
      </c>
      <c r="BE118" s="218">
        <f>IF(N118="základní",J118,0)</f>
        <v>0</v>
      </c>
      <c r="BF118" s="218">
        <f>IF(N118="snížená",J118,0)</f>
        <v>0</v>
      </c>
      <c r="BG118" s="218">
        <f>IF(N118="zákl. přenesená",J118,0)</f>
        <v>0</v>
      </c>
      <c r="BH118" s="218">
        <f>IF(N118="sníž. přenesená",J118,0)</f>
        <v>0</v>
      </c>
      <c r="BI118" s="218">
        <f>IF(N118="nulová",J118,0)</f>
        <v>0</v>
      </c>
      <c r="BJ118" s="19" t="s">
        <v>149</v>
      </c>
      <c r="BK118" s="218">
        <f>ROUND(I118*H118,2)</f>
        <v>0</v>
      </c>
      <c r="BL118" s="19" t="s">
        <v>148</v>
      </c>
      <c r="BM118" s="217" t="s">
        <v>1864</v>
      </c>
    </row>
    <row r="119" s="2" customFormat="1">
      <c r="A119" s="40"/>
      <c r="B119" s="41"/>
      <c r="C119" s="42"/>
      <c r="D119" s="219" t="s">
        <v>151</v>
      </c>
      <c r="E119" s="42"/>
      <c r="F119" s="220" t="s">
        <v>199</v>
      </c>
      <c r="G119" s="42"/>
      <c r="H119" s="42"/>
      <c r="I119" s="221"/>
      <c r="J119" s="42"/>
      <c r="K119" s="42"/>
      <c r="L119" s="46"/>
      <c r="M119" s="222"/>
      <c r="N119" s="223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151</v>
      </c>
      <c r="AU119" s="19" t="s">
        <v>149</v>
      </c>
    </row>
    <row r="120" s="2" customFormat="1">
      <c r="A120" s="40"/>
      <c r="B120" s="41"/>
      <c r="C120" s="42"/>
      <c r="D120" s="224" t="s">
        <v>153</v>
      </c>
      <c r="E120" s="42"/>
      <c r="F120" s="225" t="s">
        <v>200</v>
      </c>
      <c r="G120" s="42"/>
      <c r="H120" s="42"/>
      <c r="I120" s="221"/>
      <c r="J120" s="42"/>
      <c r="K120" s="42"/>
      <c r="L120" s="46"/>
      <c r="M120" s="222"/>
      <c r="N120" s="223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153</v>
      </c>
      <c r="AU120" s="19" t="s">
        <v>149</v>
      </c>
    </row>
    <row r="121" s="13" customFormat="1">
      <c r="A121" s="13"/>
      <c r="B121" s="226"/>
      <c r="C121" s="227"/>
      <c r="D121" s="219" t="s">
        <v>155</v>
      </c>
      <c r="E121" s="228" t="s">
        <v>19</v>
      </c>
      <c r="F121" s="229" t="s">
        <v>1865</v>
      </c>
      <c r="G121" s="227"/>
      <c r="H121" s="230">
        <v>0.71999999999999997</v>
      </c>
      <c r="I121" s="231"/>
      <c r="J121" s="227"/>
      <c r="K121" s="227"/>
      <c r="L121" s="232"/>
      <c r="M121" s="233"/>
      <c r="N121" s="234"/>
      <c r="O121" s="234"/>
      <c r="P121" s="234"/>
      <c r="Q121" s="234"/>
      <c r="R121" s="234"/>
      <c r="S121" s="234"/>
      <c r="T121" s="235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6" t="s">
        <v>155</v>
      </c>
      <c r="AU121" s="236" t="s">
        <v>149</v>
      </c>
      <c r="AV121" s="13" t="s">
        <v>149</v>
      </c>
      <c r="AW121" s="13" t="s">
        <v>32</v>
      </c>
      <c r="AX121" s="13" t="s">
        <v>70</v>
      </c>
      <c r="AY121" s="236" t="s">
        <v>140</v>
      </c>
    </row>
    <row r="122" s="13" customFormat="1">
      <c r="A122" s="13"/>
      <c r="B122" s="226"/>
      <c r="C122" s="227"/>
      <c r="D122" s="219" t="s">
        <v>155</v>
      </c>
      <c r="E122" s="228" t="s">
        <v>19</v>
      </c>
      <c r="F122" s="229" t="s">
        <v>1866</v>
      </c>
      <c r="G122" s="227"/>
      <c r="H122" s="230">
        <v>1</v>
      </c>
      <c r="I122" s="231"/>
      <c r="J122" s="227"/>
      <c r="K122" s="227"/>
      <c r="L122" s="232"/>
      <c r="M122" s="233"/>
      <c r="N122" s="234"/>
      <c r="O122" s="234"/>
      <c r="P122" s="234"/>
      <c r="Q122" s="234"/>
      <c r="R122" s="234"/>
      <c r="S122" s="234"/>
      <c r="T122" s="235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6" t="s">
        <v>155</v>
      </c>
      <c r="AU122" s="236" t="s">
        <v>149</v>
      </c>
      <c r="AV122" s="13" t="s">
        <v>149</v>
      </c>
      <c r="AW122" s="13" t="s">
        <v>32</v>
      </c>
      <c r="AX122" s="13" t="s">
        <v>70</v>
      </c>
      <c r="AY122" s="236" t="s">
        <v>140</v>
      </c>
    </row>
    <row r="123" s="13" customFormat="1">
      <c r="A123" s="13"/>
      <c r="B123" s="226"/>
      <c r="C123" s="227"/>
      <c r="D123" s="219" t="s">
        <v>155</v>
      </c>
      <c r="E123" s="228" t="s">
        <v>19</v>
      </c>
      <c r="F123" s="229" t="s">
        <v>1867</v>
      </c>
      <c r="G123" s="227"/>
      <c r="H123" s="230">
        <v>0.83999999999999997</v>
      </c>
      <c r="I123" s="231"/>
      <c r="J123" s="227"/>
      <c r="K123" s="227"/>
      <c r="L123" s="232"/>
      <c r="M123" s="233"/>
      <c r="N123" s="234"/>
      <c r="O123" s="234"/>
      <c r="P123" s="234"/>
      <c r="Q123" s="234"/>
      <c r="R123" s="234"/>
      <c r="S123" s="234"/>
      <c r="T123" s="235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6" t="s">
        <v>155</v>
      </c>
      <c r="AU123" s="236" t="s">
        <v>149</v>
      </c>
      <c r="AV123" s="13" t="s">
        <v>149</v>
      </c>
      <c r="AW123" s="13" t="s">
        <v>32</v>
      </c>
      <c r="AX123" s="13" t="s">
        <v>70</v>
      </c>
      <c r="AY123" s="236" t="s">
        <v>140</v>
      </c>
    </row>
    <row r="124" s="13" customFormat="1">
      <c r="A124" s="13"/>
      <c r="B124" s="226"/>
      <c r="C124" s="227"/>
      <c r="D124" s="219" t="s">
        <v>155</v>
      </c>
      <c r="E124" s="228" t="s">
        <v>19</v>
      </c>
      <c r="F124" s="229" t="s">
        <v>1868</v>
      </c>
      <c r="G124" s="227"/>
      <c r="H124" s="230">
        <v>0.29999999999999999</v>
      </c>
      <c r="I124" s="231"/>
      <c r="J124" s="227"/>
      <c r="K124" s="227"/>
      <c r="L124" s="232"/>
      <c r="M124" s="233"/>
      <c r="N124" s="234"/>
      <c r="O124" s="234"/>
      <c r="P124" s="234"/>
      <c r="Q124" s="234"/>
      <c r="R124" s="234"/>
      <c r="S124" s="234"/>
      <c r="T124" s="235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6" t="s">
        <v>155</v>
      </c>
      <c r="AU124" s="236" t="s">
        <v>149</v>
      </c>
      <c r="AV124" s="13" t="s">
        <v>149</v>
      </c>
      <c r="AW124" s="13" t="s">
        <v>32</v>
      </c>
      <c r="AX124" s="13" t="s">
        <v>70</v>
      </c>
      <c r="AY124" s="236" t="s">
        <v>140</v>
      </c>
    </row>
    <row r="125" s="13" customFormat="1">
      <c r="A125" s="13"/>
      <c r="B125" s="226"/>
      <c r="C125" s="227"/>
      <c r="D125" s="219" t="s">
        <v>155</v>
      </c>
      <c r="E125" s="228" t="s">
        <v>19</v>
      </c>
      <c r="F125" s="229" t="s">
        <v>1869</v>
      </c>
      <c r="G125" s="227"/>
      <c r="H125" s="230">
        <v>0.29999999999999999</v>
      </c>
      <c r="I125" s="231"/>
      <c r="J125" s="227"/>
      <c r="K125" s="227"/>
      <c r="L125" s="232"/>
      <c r="M125" s="233"/>
      <c r="N125" s="234"/>
      <c r="O125" s="234"/>
      <c r="P125" s="234"/>
      <c r="Q125" s="234"/>
      <c r="R125" s="234"/>
      <c r="S125" s="234"/>
      <c r="T125" s="23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6" t="s">
        <v>155</v>
      </c>
      <c r="AU125" s="236" t="s">
        <v>149</v>
      </c>
      <c r="AV125" s="13" t="s">
        <v>149</v>
      </c>
      <c r="AW125" s="13" t="s">
        <v>32</v>
      </c>
      <c r="AX125" s="13" t="s">
        <v>70</v>
      </c>
      <c r="AY125" s="236" t="s">
        <v>140</v>
      </c>
    </row>
    <row r="126" s="13" customFormat="1">
      <c r="A126" s="13"/>
      <c r="B126" s="226"/>
      <c r="C126" s="227"/>
      <c r="D126" s="219" t="s">
        <v>155</v>
      </c>
      <c r="E126" s="228" t="s">
        <v>19</v>
      </c>
      <c r="F126" s="229" t="s">
        <v>1870</v>
      </c>
      <c r="G126" s="227"/>
      <c r="H126" s="230">
        <v>0.29999999999999999</v>
      </c>
      <c r="I126" s="231"/>
      <c r="J126" s="227"/>
      <c r="K126" s="227"/>
      <c r="L126" s="232"/>
      <c r="M126" s="233"/>
      <c r="N126" s="234"/>
      <c r="O126" s="234"/>
      <c r="P126" s="234"/>
      <c r="Q126" s="234"/>
      <c r="R126" s="234"/>
      <c r="S126" s="234"/>
      <c r="T126" s="23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6" t="s">
        <v>155</v>
      </c>
      <c r="AU126" s="236" t="s">
        <v>149</v>
      </c>
      <c r="AV126" s="13" t="s">
        <v>149</v>
      </c>
      <c r="AW126" s="13" t="s">
        <v>32</v>
      </c>
      <c r="AX126" s="13" t="s">
        <v>70</v>
      </c>
      <c r="AY126" s="236" t="s">
        <v>140</v>
      </c>
    </row>
    <row r="127" s="14" customFormat="1">
      <c r="A127" s="14"/>
      <c r="B127" s="237"/>
      <c r="C127" s="238"/>
      <c r="D127" s="219" t="s">
        <v>155</v>
      </c>
      <c r="E127" s="239" t="s">
        <v>19</v>
      </c>
      <c r="F127" s="240" t="s">
        <v>172</v>
      </c>
      <c r="G127" s="238"/>
      <c r="H127" s="241">
        <v>3.4599999999999995</v>
      </c>
      <c r="I127" s="242"/>
      <c r="J127" s="238"/>
      <c r="K127" s="238"/>
      <c r="L127" s="243"/>
      <c r="M127" s="244"/>
      <c r="N127" s="245"/>
      <c r="O127" s="245"/>
      <c r="P127" s="245"/>
      <c r="Q127" s="245"/>
      <c r="R127" s="245"/>
      <c r="S127" s="245"/>
      <c r="T127" s="246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7" t="s">
        <v>155</v>
      </c>
      <c r="AU127" s="247" t="s">
        <v>149</v>
      </c>
      <c r="AV127" s="14" t="s">
        <v>148</v>
      </c>
      <c r="AW127" s="14" t="s">
        <v>32</v>
      </c>
      <c r="AX127" s="14" t="s">
        <v>78</v>
      </c>
      <c r="AY127" s="247" t="s">
        <v>140</v>
      </c>
    </row>
    <row r="128" s="2" customFormat="1" ht="16.5" customHeight="1">
      <c r="A128" s="40"/>
      <c r="B128" s="41"/>
      <c r="C128" s="206" t="s">
        <v>157</v>
      </c>
      <c r="D128" s="206" t="s">
        <v>143</v>
      </c>
      <c r="E128" s="207" t="s">
        <v>207</v>
      </c>
      <c r="F128" s="208" t="s">
        <v>208</v>
      </c>
      <c r="G128" s="209" t="s">
        <v>209</v>
      </c>
      <c r="H128" s="210">
        <v>17.300000000000001</v>
      </c>
      <c r="I128" s="211"/>
      <c r="J128" s="212">
        <f>ROUND(I128*H128,2)</f>
        <v>0</v>
      </c>
      <c r="K128" s="208" t="s">
        <v>147</v>
      </c>
      <c r="L128" s="46"/>
      <c r="M128" s="213" t="s">
        <v>19</v>
      </c>
      <c r="N128" s="214" t="s">
        <v>42</v>
      </c>
      <c r="O128" s="86"/>
      <c r="P128" s="215">
        <f>O128*H128</f>
        <v>0</v>
      </c>
      <c r="Q128" s="215">
        <v>0</v>
      </c>
      <c r="R128" s="215">
        <f>Q128*H128</f>
        <v>0</v>
      </c>
      <c r="S128" s="215">
        <v>0</v>
      </c>
      <c r="T128" s="216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7" t="s">
        <v>148</v>
      </c>
      <c r="AT128" s="217" t="s">
        <v>143</v>
      </c>
      <c r="AU128" s="217" t="s">
        <v>149</v>
      </c>
      <c r="AY128" s="19" t="s">
        <v>140</v>
      </c>
      <c r="BE128" s="218">
        <f>IF(N128="základní",J128,0)</f>
        <v>0</v>
      </c>
      <c r="BF128" s="218">
        <f>IF(N128="snížená",J128,0)</f>
        <v>0</v>
      </c>
      <c r="BG128" s="218">
        <f>IF(N128="zákl. přenesená",J128,0)</f>
        <v>0</v>
      </c>
      <c r="BH128" s="218">
        <f>IF(N128="sníž. přenesená",J128,0)</f>
        <v>0</v>
      </c>
      <c r="BI128" s="218">
        <f>IF(N128="nulová",J128,0)</f>
        <v>0</v>
      </c>
      <c r="BJ128" s="19" t="s">
        <v>149</v>
      </c>
      <c r="BK128" s="218">
        <f>ROUND(I128*H128,2)</f>
        <v>0</v>
      </c>
      <c r="BL128" s="19" t="s">
        <v>148</v>
      </c>
      <c r="BM128" s="217" t="s">
        <v>1871</v>
      </c>
    </row>
    <row r="129" s="2" customFormat="1">
      <c r="A129" s="40"/>
      <c r="B129" s="41"/>
      <c r="C129" s="42"/>
      <c r="D129" s="219" t="s">
        <v>151</v>
      </c>
      <c r="E129" s="42"/>
      <c r="F129" s="220" t="s">
        <v>211</v>
      </c>
      <c r="G129" s="42"/>
      <c r="H129" s="42"/>
      <c r="I129" s="221"/>
      <c r="J129" s="42"/>
      <c r="K129" s="42"/>
      <c r="L129" s="46"/>
      <c r="M129" s="222"/>
      <c r="N129" s="223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151</v>
      </c>
      <c r="AU129" s="19" t="s">
        <v>149</v>
      </c>
    </row>
    <row r="130" s="2" customFormat="1">
      <c r="A130" s="40"/>
      <c r="B130" s="41"/>
      <c r="C130" s="42"/>
      <c r="D130" s="224" t="s">
        <v>153</v>
      </c>
      <c r="E130" s="42"/>
      <c r="F130" s="225" t="s">
        <v>212</v>
      </c>
      <c r="G130" s="42"/>
      <c r="H130" s="42"/>
      <c r="I130" s="221"/>
      <c r="J130" s="42"/>
      <c r="K130" s="42"/>
      <c r="L130" s="46"/>
      <c r="M130" s="222"/>
      <c r="N130" s="223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153</v>
      </c>
      <c r="AU130" s="19" t="s">
        <v>149</v>
      </c>
    </row>
    <row r="131" s="13" customFormat="1">
      <c r="A131" s="13"/>
      <c r="B131" s="226"/>
      <c r="C131" s="227"/>
      <c r="D131" s="219" t="s">
        <v>155</v>
      </c>
      <c r="E131" s="228" t="s">
        <v>19</v>
      </c>
      <c r="F131" s="229" t="s">
        <v>1872</v>
      </c>
      <c r="G131" s="227"/>
      <c r="H131" s="230">
        <v>17.300000000000001</v>
      </c>
      <c r="I131" s="231"/>
      <c r="J131" s="227"/>
      <c r="K131" s="227"/>
      <c r="L131" s="232"/>
      <c r="M131" s="233"/>
      <c r="N131" s="234"/>
      <c r="O131" s="234"/>
      <c r="P131" s="234"/>
      <c r="Q131" s="234"/>
      <c r="R131" s="234"/>
      <c r="S131" s="234"/>
      <c r="T131" s="23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6" t="s">
        <v>155</v>
      </c>
      <c r="AU131" s="236" t="s">
        <v>149</v>
      </c>
      <c r="AV131" s="13" t="s">
        <v>149</v>
      </c>
      <c r="AW131" s="13" t="s">
        <v>32</v>
      </c>
      <c r="AX131" s="13" t="s">
        <v>78</v>
      </c>
      <c r="AY131" s="236" t="s">
        <v>140</v>
      </c>
    </row>
    <row r="132" s="2" customFormat="1" ht="16.5" customHeight="1">
      <c r="A132" s="40"/>
      <c r="B132" s="41"/>
      <c r="C132" s="248" t="s">
        <v>214</v>
      </c>
      <c r="D132" s="248" t="s">
        <v>215</v>
      </c>
      <c r="E132" s="249" t="s">
        <v>216</v>
      </c>
      <c r="F132" s="250" t="s">
        <v>217</v>
      </c>
      <c r="G132" s="251" t="s">
        <v>209</v>
      </c>
      <c r="H132" s="252">
        <v>18.164999999999999</v>
      </c>
      <c r="I132" s="253"/>
      <c r="J132" s="254">
        <f>ROUND(I132*H132,2)</f>
        <v>0</v>
      </c>
      <c r="K132" s="250" t="s">
        <v>147</v>
      </c>
      <c r="L132" s="255"/>
      <c r="M132" s="256" t="s">
        <v>19</v>
      </c>
      <c r="N132" s="257" t="s">
        <v>42</v>
      </c>
      <c r="O132" s="86"/>
      <c r="P132" s="215">
        <f>O132*H132</f>
        <v>0</v>
      </c>
      <c r="Q132" s="215">
        <v>0.00029999999999999997</v>
      </c>
      <c r="R132" s="215">
        <f>Q132*H132</f>
        <v>0.0054494999999999995</v>
      </c>
      <c r="S132" s="215">
        <v>0</v>
      </c>
      <c r="T132" s="216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7" t="s">
        <v>218</v>
      </c>
      <c r="AT132" s="217" t="s">
        <v>215</v>
      </c>
      <c r="AU132" s="217" t="s">
        <v>149</v>
      </c>
      <c r="AY132" s="19" t="s">
        <v>140</v>
      </c>
      <c r="BE132" s="218">
        <f>IF(N132="základní",J132,0)</f>
        <v>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9" t="s">
        <v>149</v>
      </c>
      <c r="BK132" s="218">
        <f>ROUND(I132*H132,2)</f>
        <v>0</v>
      </c>
      <c r="BL132" s="19" t="s">
        <v>148</v>
      </c>
      <c r="BM132" s="217" t="s">
        <v>1873</v>
      </c>
    </row>
    <row r="133" s="2" customFormat="1">
      <c r="A133" s="40"/>
      <c r="B133" s="41"/>
      <c r="C133" s="42"/>
      <c r="D133" s="219" t="s">
        <v>151</v>
      </c>
      <c r="E133" s="42"/>
      <c r="F133" s="220" t="s">
        <v>217</v>
      </c>
      <c r="G133" s="42"/>
      <c r="H133" s="42"/>
      <c r="I133" s="221"/>
      <c r="J133" s="42"/>
      <c r="K133" s="42"/>
      <c r="L133" s="46"/>
      <c r="M133" s="222"/>
      <c r="N133" s="223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151</v>
      </c>
      <c r="AU133" s="19" t="s">
        <v>149</v>
      </c>
    </row>
    <row r="134" s="13" customFormat="1">
      <c r="A134" s="13"/>
      <c r="B134" s="226"/>
      <c r="C134" s="227"/>
      <c r="D134" s="219" t="s">
        <v>155</v>
      </c>
      <c r="E134" s="227"/>
      <c r="F134" s="229" t="s">
        <v>1874</v>
      </c>
      <c r="G134" s="227"/>
      <c r="H134" s="230">
        <v>18.164999999999999</v>
      </c>
      <c r="I134" s="231"/>
      <c r="J134" s="227"/>
      <c r="K134" s="227"/>
      <c r="L134" s="232"/>
      <c r="M134" s="233"/>
      <c r="N134" s="234"/>
      <c r="O134" s="234"/>
      <c r="P134" s="234"/>
      <c r="Q134" s="234"/>
      <c r="R134" s="234"/>
      <c r="S134" s="234"/>
      <c r="T134" s="23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6" t="s">
        <v>155</v>
      </c>
      <c r="AU134" s="236" t="s">
        <v>149</v>
      </c>
      <c r="AV134" s="13" t="s">
        <v>149</v>
      </c>
      <c r="AW134" s="13" t="s">
        <v>4</v>
      </c>
      <c r="AX134" s="13" t="s">
        <v>78</v>
      </c>
      <c r="AY134" s="236" t="s">
        <v>140</v>
      </c>
    </row>
    <row r="135" s="2" customFormat="1" ht="16.5" customHeight="1">
      <c r="A135" s="40"/>
      <c r="B135" s="41"/>
      <c r="C135" s="206" t="s">
        <v>218</v>
      </c>
      <c r="D135" s="206" t="s">
        <v>143</v>
      </c>
      <c r="E135" s="207" t="s">
        <v>221</v>
      </c>
      <c r="F135" s="208" t="s">
        <v>222</v>
      </c>
      <c r="G135" s="209" t="s">
        <v>209</v>
      </c>
      <c r="H135" s="210">
        <v>17.300000000000001</v>
      </c>
      <c r="I135" s="211"/>
      <c r="J135" s="212">
        <f>ROUND(I135*H135,2)</f>
        <v>0</v>
      </c>
      <c r="K135" s="208" t="s">
        <v>147</v>
      </c>
      <c r="L135" s="46"/>
      <c r="M135" s="213" t="s">
        <v>19</v>
      </c>
      <c r="N135" s="214" t="s">
        <v>42</v>
      </c>
      <c r="O135" s="86"/>
      <c r="P135" s="215">
        <f>O135*H135</f>
        <v>0</v>
      </c>
      <c r="Q135" s="215">
        <v>2.0000000000000002E-05</v>
      </c>
      <c r="R135" s="215">
        <f>Q135*H135</f>
        <v>0.00034600000000000006</v>
      </c>
      <c r="S135" s="215">
        <v>0</v>
      </c>
      <c r="T135" s="216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7" t="s">
        <v>148</v>
      </c>
      <c r="AT135" s="217" t="s">
        <v>143</v>
      </c>
      <c r="AU135" s="217" t="s">
        <v>149</v>
      </c>
      <c r="AY135" s="19" t="s">
        <v>140</v>
      </c>
      <c r="BE135" s="218">
        <f>IF(N135="základní",J135,0)</f>
        <v>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9" t="s">
        <v>149</v>
      </c>
      <c r="BK135" s="218">
        <f>ROUND(I135*H135,2)</f>
        <v>0</v>
      </c>
      <c r="BL135" s="19" t="s">
        <v>148</v>
      </c>
      <c r="BM135" s="217" t="s">
        <v>1875</v>
      </c>
    </row>
    <row r="136" s="2" customFormat="1">
      <c r="A136" s="40"/>
      <c r="B136" s="41"/>
      <c r="C136" s="42"/>
      <c r="D136" s="219" t="s">
        <v>151</v>
      </c>
      <c r="E136" s="42"/>
      <c r="F136" s="220" t="s">
        <v>224</v>
      </c>
      <c r="G136" s="42"/>
      <c r="H136" s="42"/>
      <c r="I136" s="221"/>
      <c r="J136" s="42"/>
      <c r="K136" s="42"/>
      <c r="L136" s="46"/>
      <c r="M136" s="222"/>
      <c r="N136" s="223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151</v>
      </c>
      <c r="AU136" s="19" t="s">
        <v>149</v>
      </c>
    </row>
    <row r="137" s="2" customFormat="1">
      <c r="A137" s="40"/>
      <c r="B137" s="41"/>
      <c r="C137" s="42"/>
      <c r="D137" s="224" t="s">
        <v>153</v>
      </c>
      <c r="E137" s="42"/>
      <c r="F137" s="225" t="s">
        <v>225</v>
      </c>
      <c r="G137" s="42"/>
      <c r="H137" s="42"/>
      <c r="I137" s="221"/>
      <c r="J137" s="42"/>
      <c r="K137" s="42"/>
      <c r="L137" s="46"/>
      <c r="M137" s="222"/>
      <c r="N137" s="223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153</v>
      </c>
      <c r="AU137" s="19" t="s">
        <v>149</v>
      </c>
    </row>
    <row r="138" s="15" customFormat="1">
      <c r="A138" s="15"/>
      <c r="B138" s="258"/>
      <c r="C138" s="259"/>
      <c r="D138" s="219" t="s">
        <v>155</v>
      </c>
      <c r="E138" s="260" t="s">
        <v>19</v>
      </c>
      <c r="F138" s="261" t="s">
        <v>226</v>
      </c>
      <c r="G138" s="259"/>
      <c r="H138" s="260" t="s">
        <v>19</v>
      </c>
      <c r="I138" s="262"/>
      <c r="J138" s="259"/>
      <c r="K138" s="259"/>
      <c r="L138" s="263"/>
      <c r="M138" s="264"/>
      <c r="N138" s="265"/>
      <c r="O138" s="265"/>
      <c r="P138" s="265"/>
      <c r="Q138" s="265"/>
      <c r="R138" s="265"/>
      <c r="S138" s="265"/>
      <c r="T138" s="266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67" t="s">
        <v>155</v>
      </c>
      <c r="AU138" s="267" t="s">
        <v>149</v>
      </c>
      <c r="AV138" s="15" t="s">
        <v>78</v>
      </c>
      <c r="AW138" s="15" t="s">
        <v>32</v>
      </c>
      <c r="AX138" s="15" t="s">
        <v>70</v>
      </c>
      <c r="AY138" s="267" t="s">
        <v>140</v>
      </c>
    </row>
    <row r="139" s="13" customFormat="1">
      <c r="A139" s="13"/>
      <c r="B139" s="226"/>
      <c r="C139" s="227"/>
      <c r="D139" s="219" t="s">
        <v>155</v>
      </c>
      <c r="E139" s="228" t="s">
        <v>19</v>
      </c>
      <c r="F139" s="229" t="s">
        <v>1876</v>
      </c>
      <c r="G139" s="227"/>
      <c r="H139" s="230">
        <v>5.0999999999999996</v>
      </c>
      <c r="I139" s="231"/>
      <c r="J139" s="227"/>
      <c r="K139" s="227"/>
      <c r="L139" s="232"/>
      <c r="M139" s="233"/>
      <c r="N139" s="234"/>
      <c r="O139" s="234"/>
      <c r="P139" s="234"/>
      <c r="Q139" s="234"/>
      <c r="R139" s="234"/>
      <c r="S139" s="234"/>
      <c r="T139" s="23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6" t="s">
        <v>155</v>
      </c>
      <c r="AU139" s="236" t="s">
        <v>149</v>
      </c>
      <c r="AV139" s="13" t="s">
        <v>149</v>
      </c>
      <c r="AW139" s="13" t="s">
        <v>32</v>
      </c>
      <c r="AX139" s="13" t="s">
        <v>70</v>
      </c>
      <c r="AY139" s="236" t="s">
        <v>140</v>
      </c>
    </row>
    <row r="140" s="13" customFormat="1">
      <c r="A140" s="13"/>
      <c r="B140" s="226"/>
      <c r="C140" s="227"/>
      <c r="D140" s="219" t="s">
        <v>155</v>
      </c>
      <c r="E140" s="228" t="s">
        <v>19</v>
      </c>
      <c r="F140" s="229" t="s">
        <v>1877</v>
      </c>
      <c r="G140" s="227"/>
      <c r="H140" s="230">
        <v>6.5</v>
      </c>
      <c r="I140" s="231"/>
      <c r="J140" s="227"/>
      <c r="K140" s="227"/>
      <c r="L140" s="232"/>
      <c r="M140" s="233"/>
      <c r="N140" s="234"/>
      <c r="O140" s="234"/>
      <c r="P140" s="234"/>
      <c r="Q140" s="234"/>
      <c r="R140" s="234"/>
      <c r="S140" s="234"/>
      <c r="T140" s="23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6" t="s">
        <v>155</v>
      </c>
      <c r="AU140" s="236" t="s">
        <v>149</v>
      </c>
      <c r="AV140" s="13" t="s">
        <v>149</v>
      </c>
      <c r="AW140" s="13" t="s">
        <v>32</v>
      </c>
      <c r="AX140" s="13" t="s">
        <v>70</v>
      </c>
      <c r="AY140" s="236" t="s">
        <v>140</v>
      </c>
    </row>
    <row r="141" s="13" customFormat="1">
      <c r="A141" s="13"/>
      <c r="B141" s="226"/>
      <c r="C141" s="227"/>
      <c r="D141" s="219" t="s">
        <v>155</v>
      </c>
      <c r="E141" s="228" t="s">
        <v>19</v>
      </c>
      <c r="F141" s="229" t="s">
        <v>1878</v>
      </c>
      <c r="G141" s="227"/>
      <c r="H141" s="230">
        <v>5.7000000000000002</v>
      </c>
      <c r="I141" s="231"/>
      <c r="J141" s="227"/>
      <c r="K141" s="227"/>
      <c r="L141" s="232"/>
      <c r="M141" s="233"/>
      <c r="N141" s="234"/>
      <c r="O141" s="234"/>
      <c r="P141" s="234"/>
      <c r="Q141" s="234"/>
      <c r="R141" s="234"/>
      <c r="S141" s="234"/>
      <c r="T141" s="23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6" t="s">
        <v>155</v>
      </c>
      <c r="AU141" s="236" t="s">
        <v>149</v>
      </c>
      <c r="AV141" s="13" t="s">
        <v>149</v>
      </c>
      <c r="AW141" s="13" t="s">
        <v>32</v>
      </c>
      <c r="AX141" s="13" t="s">
        <v>70</v>
      </c>
      <c r="AY141" s="236" t="s">
        <v>140</v>
      </c>
    </row>
    <row r="142" s="14" customFormat="1">
      <c r="A142" s="14"/>
      <c r="B142" s="237"/>
      <c r="C142" s="238"/>
      <c r="D142" s="219" t="s">
        <v>155</v>
      </c>
      <c r="E142" s="239" t="s">
        <v>19</v>
      </c>
      <c r="F142" s="240" t="s">
        <v>172</v>
      </c>
      <c r="G142" s="238"/>
      <c r="H142" s="241">
        <v>17.300000000000001</v>
      </c>
      <c r="I142" s="242"/>
      <c r="J142" s="238"/>
      <c r="K142" s="238"/>
      <c r="L142" s="243"/>
      <c r="M142" s="244"/>
      <c r="N142" s="245"/>
      <c r="O142" s="245"/>
      <c r="P142" s="245"/>
      <c r="Q142" s="245"/>
      <c r="R142" s="245"/>
      <c r="S142" s="245"/>
      <c r="T142" s="246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7" t="s">
        <v>155</v>
      </c>
      <c r="AU142" s="247" t="s">
        <v>149</v>
      </c>
      <c r="AV142" s="14" t="s">
        <v>148</v>
      </c>
      <c r="AW142" s="14" t="s">
        <v>32</v>
      </c>
      <c r="AX142" s="14" t="s">
        <v>78</v>
      </c>
      <c r="AY142" s="247" t="s">
        <v>140</v>
      </c>
    </row>
    <row r="143" s="12" customFormat="1" ht="22.8" customHeight="1">
      <c r="A143" s="12"/>
      <c r="B143" s="190"/>
      <c r="C143" s="191"/>
      <c r="D143" s="192" t="s">
        <v>69</v>
      </c>
      <c r="E143" s="204" t="s">
        <v>230</v>
      </c>
      <c r="F143" s="204" t="s">
        <v>231</v>
      </c>
      <c r="G143" s="191"/>
      <c r="H143" s="191"/>
      <c r="I143" s="194"/>
      <c r="J143" s="205">
        <f>BK143</f>
        <v>0</v>
      </c>
      <c r="K143" s="191"/>
      <c r="L143" s="196"/>
      <c r="M143" s="197"/>
      <c r="N143" s="198"/>
      <c r="O143" s="198"/>
      <c r="P143" s="199">
        <f>SUM(P144:P195)</f>
        <v>0</v>
      </c>
      <c r="Q143" s="198"/>
      <c r="R143" s="199">
        <f>SUM(R144:R195)</f>
        <v>0.0082686000000000009</v>
      </c>
      <c r="S143" s="198"/>
      <c r="T143" s="200">
        <f>SUM(T144:T195)</f>
        <v>1.745485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01" t="s">
        <v>78</v>
      </c>
      <c r="AT143" s="202" t="s">
        <v>69</v>
      </c>
      <c r="AU143" s="202" t="s">
        <v>78</v>
      </c>
      <c r="AY143" s="201" t="s">
        <v>140</v>
      </c>
      <c r="BK143" s="203">
        <f>SUM(BK144:BK195)</f>
        <v>0</v>
      </c>
    </row>
    <row r="144" s="2" customFormat="1" ht="16.5" customHeight="1">
      <c r="A144" s="40"/>
      <c r="B144" s="41"/>
      <c r="C144" s="206" t="s">
        <v>230</v>
      </c>
      <c r="D144" s="206" t="s">
        <v>143</v>
      </c>
      <c r="E144" s="207" t="s">
        <v>1879</v>
      </c>
      <c r="F144" s="208" t="s">
        <v>1880</v>
      </c>
      <c r="G144" s="209" t="s">
        <v>1881</v>
      </c>
      <c r="H144" s="210">
        <v>7</v>
      </c>
      <c r="I144" s="211"/>
      <c r="J144" s="212">
        <f>ROUND(I144*H144,2)</f>
        <v>0</v>
      </c>
      <c r="K144" s="208" t="s">
        <v>147</v>
      </c>
      <c r="L144" s="46"/>
      <c r="M144" s="213" t="s">
        <v>19</v>
      </c>
      <c r="N144" s="214" t="s">
        <v>42</v>
      </c>
      <c r="O144" s="86"/>
      <c r="P144" s="215">
        <f>O144*H144</f>
        <v>0</v>
      </c>
      <c r="Q144" s="215">
        <v>0</v>
      </c>
      <c r="R144" s="215">
        <f>Q144*H144</f>
        <v>0</v>
      </c>
      <c r="S144" s="215">
        <v>0</v>
      </c>
      <c r="T144" s="216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7" t="s">
        <v>148</v>
      </c>
      <c r="AT144" s="217" t="s">
        <v>143</v>
      </c>
      <c r="AU144" s="217" t="s">
        <v>149</v>
      </c>
      <c r="AY144" s="19" t="s">
        <v>140</v>
      </c>
      <c r="BE144" s="218">
        <f>IF(N144="základní",J144,0)</f>
        <v>0</v>
      </c>
      <c r="BF144" s="218">
        <f>IF(N144="snížená",J144,0)</f>
        <v>0</v>
      </c>
      <c r="BG144" s="218">
        <f>IF(N144="zákl. přenesená",J144,0)</f>
        <v>0</v>
      </c>
      <c r="BH144" s="218">
        <f>IF(N144="sníž. přenesená",J144,0)</f>
        <v>0</v>
      </c>
      <c r="BI144" s="218">
        <f>IF(N144="nulová",J144,0)</f>
        <v>0</v>
      </c>
      <c r="BJ144" s="19" t="s">
        <v>149</v>
      </c>
      <c r="BK144" s="218">
        <f>ROUND(I144*H144,2)</f>
        <v>0</v>
      </c>
      <c r="BL144" s="19" t="s">
        <v>148</v>
      </c>
      <c r="BM144" s="217" t="s">
        <v>1882</v>
      </c>
    </row>
    <row r="145" s="2" customFormat="1">
      <c r="A145" s="40"/>
      <c r="B145" s="41"/>
      <c r="C145" s="42"/>
      <c r="D145" s="219" t="s">
        <v>151</v>
      </c>
      <c r="E145" s="42"/>
      <c r="F145" s="220" t="s">
        <v>1883</v>
      </c>
      <c r="G145" s="42"/>
      <c r="H145" s="42"/>
      <c r="I145" s="221"/>
      <c r="J145" s="42"/>
      <c r="K145" s="42"/>
      <c r="L145" s="46"/>
      <c r="M145" s="222"/>
      <c r="N145" s="223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151</v>
      </c>
      <c r="AU145" s="19" t="s">
        <v>149</v>
      </c>
    </row>
    <row r="146" s="2" customFormat="1">
      <c r="A146" s="40"/>
      <c r="B146" s="41"/>
      <c r="C146" s="42"/>
      <c r="D146" s="224" t="s">
        <v>153</v>
      </c>
      <c r="E146" s="42"/>
      <c r="F146" s="225" t="s">
        <v>1884</v>
      </c>
      <c r="G146" s="42"/>
      <c r="H146" s="42"/>
      <c r="I146" s="221"/>
      <c r="J146" s="42"/>
      <c r="K146" s="42"/>
      <c r="L146" s="46"/>
      <c r="M146" s="222"/>
      <c r="N146" s="223"/>
      <c r="O146" s="86"/>
      <c r="P146" s="86"/>
      <c r="Q146" s="86"/>
      <c r="R146" s="86"/>
      <c r="S146" s="86"/>
      <c r="T146" s="87"/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T146" s="19" t="s">
        <v>153</v>
      </c>
      <c r="AU146" s="19" t="s">
        <v>149</v>
      </c>
    </row>
    <row r="147" s="13" customFormat="1">
      <c r="A147" s="13"/>
      <c r="B147" s="226"/>
      <c r="C147" s="227"/>
      <c r="D147" s="219" t="s">
        <v>155</v>
      </c>
      <c r="E147" s="228" t="s">
        <v>19</v>
      </c>
      <c r="F147" s="229" t="s">
        <v>1885</v>
      </c>
      <c r="G147" s="227"/>
      <c r="H147" s="230">
        <v>7</v>
      </c>
      <c r="I147" s="231"/>
      <c r="J147" s="227"/>
      <c r="K147" s="227"/>
      <c r="L147" s="232"/>
      <c r="M147" s="233"/>
      <c r="N147" s="234"/>
      <c r="O147" s="234"/>
      <c r="P147" s="234"/>
      <c r="Q147" s="234"/>
      <c r="R147" s="234"/>
      <c r="S147" s="234"/>
      <c r="T147" s="23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6" t="s">
        <v>155</v>
      </c>
      <c r="AU147" s="236" t="s">
        <v>149</v>
      </c>
      <c r="AV147" s="13" t="s">
        <v>149</v>
      </c>
      <c r="AW147" s="13" t="s">
        <v>32</v>
      </c>
      <c r="AX147" s="13" t="s">
        <v>78</v>
      </c>
      <c r="AY147" s="236" t="s">
        <v>140</v>
      </c>
    </row>
    <row r="148" s="2" customFormat="1" ht="16.5" customHeight="1">
      <c r="A148" s="40"/>
      <c r="B148" s="41"/>
      <c r="C148" s="206" t="s">
        <v>239</v>
      </c>
      <c r="D148" s="206" t="s">
        <v>143</v>
      </c>
      <c r="E148" s="207" t="s">
        <v>1886</v>
      </c>
      <c r="F148" s="208" t="s">
        <v>1887</v>
      </c>
      <c r="G148" s="209" t="s">
        <v>1881</v>
      </c>
      <c r="H148" s="210">
        <v>7</v>
      </c>
      <c r="I148" s="211"/>
      <c r="J148" s="212">
        <f>ROUND(I148*H148,2)</f>
        <v>0</v>
      </c>
      <c r="K148" s="208" t="s">
        <v>147</v>
      </c>
      <c r="L148" s="46"/>
      <c r="M148" s="213" t="s">
        <v>19</v>
      </c>
      <c r="N148" s="214" t="s">
        <v>42</v>
      </c>
      <c r="O148" s="86"/>
      <c r="P148" s="215">
        <f>O148*H148</f>
        <v>0</v>
      </c>
      <c r="Q148" s="215">
        <v>0</v>
      </c>
      <c r="R148" s="215">
        <f>Q148*H148</f>
        <v>0</v>
      </c>
      <c r="S148" s="215">
        <v>0</v>
      </c>
      <c r="T148" s="216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7" t="s">
        <v>148</v>
      </c>
      <c r="AT148" s="217" t="s">
        <v>143</v>
      </c>
      <c r="AU148" s="217" t="s">
        <v>149</v>
      </c>
      <c r="AY148" s="19" t="s">
        <v>140</v>
      </c>
      <c r="BE148" s="218">
        <f>IF(N148="základní",J148,0)</f>
        <v>0</v>
      </c>
      <c r="BF148" s="218">
        <f>IF(N148="snížená",J148,0)</f>
        <v>0</v>
      </c>
      <c r="BG148" s="218">
        <f>IF(N148="zákl. přenesená",J148,0)</f>
        <v>0</v>
      </c>
      <c r="BH148" s="218">
        <f>IF(N148="sníž. přenesená",J148,0)</f>
        <v>0</v>
      </c>
      <c r="BI148" s="218">
        <f>IF(N148="nulová",J148,0)</f>
        <v>0</v>
      </c>
      <c r="BJ148" s="19" t="s">
        <v>149</v>
      </c>
      <c r="BK148" s="218">
        <f>ROUND(I148*H148,2)</f>
        <v>0</v>
      </c>
      <c r="BL148" s="19" t="s">
        <v>148</v>
      </c>
      <c r="BM148" s="217" t="s">
        <v>1888</v>
      </c>
    </row>
    <row r="149" s="2" customFormat="1">
      <c r="A149" s="40"/>
      <c r="B149" s="41"/>
      <c r="C149" s="42"/>
      <c r="D149" s="219" t="s">
        <v>151</v>
      </c>
      <c r="E149" s="42"/>
      <c r="F149" s="220" t="s">
        <v>1889</v>
      </c>
      <c r="G149" s="42"/>
      <c r="H149" s="42"/>
      <c r="I149" s="221"/>
      <c r="J149" s="42"/>
      <c r="K149" s="42"/>
      <c r="L149" s="46"/>
      <c r="M149" s="222"/>
      <c r="N149" s="223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151</v>
      </c>
      <c r="AU149" s="19" t="s">
        <v>149</v>
      </c>
    </row>
    <row r="150" s="2" customFormat="1">
      <c r="A150" s="40"/>
      <c r="B150" s="41"/>
      <c r="C150" s="42"/>
      <c r="D150" s="224" t="s">
        <v>153</v>
      </c>
      <c r="E150" s="42"/>
      <c r="F150" s="225" t="s">
        <v>1890</v>
      </c>
      <c r="G150" s="42"/>
      <c r="H150" s="42"/>
      <c r="I150" s="221"/>
      <c r="J150" s="42"/>
      <c r="K150" s="42"/>
      <c r="L150" s="46"/>
      <c r="M150" s="222"/>
      <c r="N150" s="223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153</v>
      </c>
      <c r="AU150" s="19" t="s">
        <v>149</v>
      </c>
    </row>
    <row r="151" s="13" customFormat="1">
      <c r="A151" s="13"/>
      <c r="B151" s="226"/>
      <c r="C151" s="227"/>
      <c r="D151" s="219" t="s">
        <v>155</v>
      </c>
      <c r="E151" s="228" t="s">
        <v>19</v>
      </c>
      <c r="F151" s="229" t="s">
        <v>1891</v>
      </c>
      <c r="G151" s="227"/>
      <c r="H151" s="230">
        <v>7</v>
      </c>
      <c r="I151" s="231"/>
      <c r="J151" s="227"/>
      <c r="K151" s="227"/>
      <c r="L151" s="232"/>
      <c r="M151" s="233"/>
      <c r="N151" s="234"/>
      <c r="O151" s="234"/>
      <c r="P151" s="234"/>
      <c r="Q151" s="234"/>
      <c r="R151" s="234"/>
      <c r="S151" s="234"/>
      <c r="T151" s="23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6" t="s">
        <v>155</v>
      </c>
      <c r="AU151" s="236" t="s">
        <v>149</v>
      </c>
      <c r="AV151" s="13" t="s">
        <v>149</v>
      </c>
      <c r="AW151" s="13" t="s">
        <v>32</v>
      </c>
      <c r="AX151" s="13" t="s">
        <v>78</v>
      </c>
      <c r="AY151" s="236" t="s">
        <v>140</v>
      </c>
    </row>
    <row r="152" s="2" customFormat="1" ht="16.5" customHeight="1">
      <c r="A152" s="40"/>
      <c r="B152" s="41"/>
      <c r="C152" s="206" t="s">
        <v>246</v>
      </c>
      <c r="D152" s="206" t="s">
        <v>143</v>
      </c>
      <c r="E152" s="207" t="s">
        <v>1892</v>
      </c>
      <c r="F152" s="208" t="s">
        <v>1893</v>
      </c>
      <c r="G152" s="209" t="s">
        <v>1881</v>
      </c>
      <c r="H152" s="210">
        <v>64.436999999999998</v>
      </c>
      <c r="I152" s="211"/>
      <c r="J152" s="212">
        <f>ROUND(I152*H152,2)</f>
        <v>0</v>
      </c>
      <c r="K152" s="208" t="s">
        <v>147</v>
      </c>
      <c r="L152" s="46"/>
      <c r="M152" s="213" t="s">
        <v>19</v>
      </c>
      <c r="N152" s="214" t="s">
        <v>42</v>
      </c>
      <c r="O152" s="86"/>
      <c r="P152" s="215">
        <f>O152*H152</f>
        <v>0</v>
      </c>
      <c r="Q152" s="215">
        <v>0</v>
      </c>
      <c r="R152" s="215">
        <f>Q152*H152</f>
        <v>0</v>
      </c>
      <c r="S152" s="215">
        <v>0</v>
      </c>
      <c r="T152" s="216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7" t="s">
        <v>148</v>
      </c>
      <c r="AT152" s="217" t="s">
        <v>143</v>
      </c>
      <c r="AU152" s="217" t="s">
        <v>149</v>
      </c>
      <c r="AY152" s="19" t="s">
        <v>140</v>
      </c>
      <c r="BE152" s="218">
        <f>IF(N152="základní",J152,0)</f>
        <v>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9" t="s">
        <v>149</v>
      </c>
      <c r="BK152" s="218">
        <f>ROUND(I152*H152,2)</f>
        <v>0</v>
      </c>
      <c r="BL152" s="19" t="s">
        <v>148</v>
      </c>
      <c r="BM152" s="217" t="s">
        <v>1894</v>
      </c>
    </row>
    <row r="153" s="2" customFormat="1">
      <c r="A153" s="40"/>
      <c r="B153" s="41"/>
      <c r="C153" s="42"/>
      <c r="D153" s="219" t="s">
        <v>151</v>
      </c>
      <c r="E153" s="42"/>
      <c r="F153" s="220" t="s">
        <v>1895</v>
      </c>
      <c r="G153" s="42"/>
      <c r="H153" s="42"/>
      <c r="I153" s="221"/>
      <c r="J153" s="42"/>
      <c r="K153" s="42"/>
      <c r="L153" s="46"/>
      <c r="M153" s="222"/>
      <c r="N153" s="223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151</v>
      </c>
      <c r="AU153" s="19" t="s">
        <v>149</v>
      </c>
    </row>
    <row r="154" s="2" customFormat="1">
      <c r="A154" s="40"/>
      <c r="B154" s="41"/>
      <c r="C154" s="42"/>
      <c r="D154" s="224" t="s">
        <v>153</v>
      </c>
      <c r="E154" s="42"/>
      <c r="F154" s="225" t="s">
        <v>1896</v>
      </c>
      <c r="G154" s="42"/>
      <c r="H154" s="42"/>
      <c r="I154" s="221"/>
      <c r="J154" s="42"/>
      <c r="K154" s="42"/>
      <c r="L154" s="46"/>
      <c r="M154" s="222"/>
      <c r="N154" s="223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153</v>
      </c>
      <c r="AU154" s="19" t="s">
        <v>149</v>
      </c>
    </row>
    <row r="155" s="13" customFormat="1">
      <c r="A155" s="13"/>
      <c r="B155" s="226"/>
      <c r="C155" s="227"/>
      <c r="D155" s="219" t="s">
        <v>155</v>
      </c>
      <c r="E155" s="228" t="s">
        <v>19</v>
      </c>
      <c r="F155" s="229" t="s">
        <v>1897</v>
      </c>
      <c r="G155" s="227"/>
      <c r="H155" s="230">
        <v>64.436999999999998</v>
      </c>
      <c r="I155" s="231"/>
      <c r="J155" s="227"/>
      <c r="K155" s="227"/>
      <c r="L155" s="232"/>
      <c r="M155" s="233"/>
      <c r="N155" s="234"/>
      <c r="O155" s="234"/>
      <c r="P155" s="234"/>
      <c r="Q155" s="234"/>
      <c r="R155" s="234"/>
      <c r="S155" s="234"/>
      <c r="T155" s="23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6" t="s">
        <v>155</v>
      </c>
      <c r="AU155" s="236" t="s">
        <v>149</v>
      </c>
      <c r="AV155" s="13" t="s">
        <v>149</v>
      </c>
      <c r="AW155" s="13" t="s">
        <v>32</v>
      </c>
      <c r="AX155" s="13" t="s">
        <v>78</v>
      </c>
      <c r="AY155" s="236" t="s">
        <v>140</v>
      </c>
    </row>
    <row r="156" s="2" customFormat="1" ht="21.75" customHeight="1">
      <c r="A156" s="40"/>
      <c r="B156" s="41"/>
      <c r="C156" s="206" t="s">
        <v>8</v>
      </c>
      <c r="D156" s="206" t="s">
        <v>143</v>
      </c>
      <c r="E156" s="207" t="s">
        <v>1898</v>
      </c>
      <c r="F156" s="208" t="s">
        <v>1899</v>
      </c>
      <c r="G156" s="209" t="s">
        <v>1881</v>
      </c>
      <c r="H156" s="210">
        <v>62.988</v>
      </c>
      <c r="I156" s="211"/>
      <c r="J156" s="212">
        <f>ROUND(I156*H156,2)</f>
        <v>0</v>
      </c>
      <c r="K156" s="208" t="s">
        <v>147</v>
      </c>
      <c r="L156" s="46"/>
      <c r="M156" s="213" t="s">
        <v>19</v>
      </c>
      <c r="N156" s="214" t="s">
        <v>42</v>
      </c>
      <c r="O156" s="86"/>
      <c r="P156" s="215">
        <f>O156*H156</f>
        <v>0</v>
      </c>
      <c r="Q156" s="215">
        <v>0</v>
      </c>
      <c r="R156" s="215">
        <f>Q156*H156</f>
        <v>0</v>
      </c>
      <c r="S156" s="215">
        <v>0</v>
      </c>
      <c r="T156" s="216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7" t="s">
        <v>148</v>
      </c>
      <c r="AT156" s="217" t="s">
        <v>143</v>
      </c>
      <c r="AU156" s="217" t="s">
        <v>149</v>
      </c>
      <c r="AY156" s="19" t="s">
        <v>140</v>
      </c>
      <c r="BE156" s="218">
        <f>IF(N156="základní",J156,0)</f>
        <v>0</v>
      </c>
      <c r="BF156" s="218">
        <f>IF(N156="snížená",J156,0)</f>
        <v>0</v>
      </c>
      <c r="BG156" s="218">
        <f>IF(N156="zákl. přenesená",J156,0)</f>
        <v>0</v>
      </c>
      <c r="BH156" s="218">
        <f>IF(N156="sníž. přenesená",J156,0)</f>
        <v>0</v>
      </c>
      <c r="BI156" s="218">
        <f>IF(N156="nulová",J156,0)</f>
        <v>0</v>
      </c>
      <c r="BJ156" s="19" t="s">
        <v>149</v>
      </c>
      <c r="BK156" s="218">
        <f>ROUND(I156*H156,2)</f>
        <v>0</v>
      </c>
      <c r="BL156" s="19" t="s">
        <v>148</v>
      </c>
      <c r="BM156" s="217" t="s">
        <v>1900</v>
      </c>
    </row>
    <row r="157" s="2" customFormat="1">
      <c r="A157" s="40"/>
      <c r="B157" s="41"/>
      <c r="C157" s="42"/>
      <c r="D157" s="219" t="s">
        <v>151</v>
      </c>
      <c r="E157" s="42"/>
      <c r="F157" s="220" t="s">
        <v>1901</v>
      </c>
      <c r="G157" s="42"/>
      <c r="H157" s="42"/>
      <c r="I157" s="221"/>
      <c r="J157" s="42"/>
      <c r="K157" s="42"/>
      <c r="L157" s="46"/>
      <c r="M157" s="222"/>
      <c r="N157" s="223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151</v>
      </c>
      <c r="AU157" s="19" t="s">
        <v>149</v>
      </c>
    </row>
    <row r="158" s="2" customFormat="1">
      <c r="A158" s="40"/>
      <c r="B158" s="41"/>
      <c r="C158" s="42"/>
      <c r="D158" s="224" t="s">
        <v>153</v>
      </c>
      <c r="E158" s="42"/>
      <c r="F158" s="225" t="s">
        <v>1902</v>
      </c>
      <c r="G158" s="42"/>
      <c r="H158" s="42"/>
      <c r="I158" s="221"/>
      <c r="J158" s="42"/>
      <c r="K158" s="42"/>
      <c r="L158" s="46"/>
      <c r="M158" s="222"/>
      <c r="N158" s="223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153</v>
      </c>
      <c r="AU158" s="19" t="s">
        <v>149</v>
      </c>
    </row>
    <row r="159" s="13" customFormat="1">
      <c r="A159" s="13"/>
      <c r="B159" s="226"/>
      <c r="C159" s="227"/>
      <c r="D159" s="219" t="s">
        <v>155</v>
      </c>
      <c r="E159" s="228" t="s">
        <v>19</v>
      </c>
      <c r="F159" s="229" t="s">
        <v>1903</v>
      </c>
      <c r="G159" s="227"/>
      <c r="H159" s="230">
        <v>62.988</v>
      </c>
      <c r="I159" s="231"/>
      <c r="J159" s="227"/>
      <c r="K159" s="227"/>
      <c r="L159" s="232"/>
      <c r="M159" s="233"/>
      <c r="N159" s="234"/>
      <c r="O159" s="234"/>
      <c r="P159" s="234"/>
      <c r="Q159" s="234"/>
      <c r="R159" s="234"/>
      <c r="S159" s="234"/>
      <c r="T159" s="23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6" t="s">
        <v>155</v>
      </c>
      <c r="AU159" s="236" t="s">
        <v>149</v>
      </c>
      <c r="AV159" s="13" t="s">
        <v>149</v>
      </c>
      <c r="AW159" s="13" t="s">
        <v>32</v>
      </c>
      <c r="AX159" s="13" t="s">
        <v>78</v>
      </c>
      <c r="AY159" s="236" t="s">
        <v>140</v>
      </c>
    </row>
    <row r="160" s="2" customFormat="1" ht="16.5" customHeight="1">
      <c r="A160" s="40"/>
      <c r="B160" s="41"/>
      <c r="C160" s="206" t="s">
        <v>261</v>
      </c>
      <c r="D160" s="206" t="s">
        <v>143</v>
      </c>
      <c r="E160" s="207" t="s">
        <v>1904</v>
      </c>
      <c r="F160" s="208" t="s">
        <v>1905</v>
      </c>
      <c r="G160" s="209" t="s">
        <v>1881</v>
      </c>
      <c r="H160" s="210">
        <v>7</v>
      </c>
      <c r="I160" s="211"/>
      <c r="J160" s="212">
        <f>ROUND(I160*H160,2)</f>
        <v>0</v>
      </c>
      <c r="K160" s="208" t="s">
        <v>147</v>
      </c>
      <c r="L160" s="46"/>
      <c r="M160" s="213" t="s">
        <v>19</v>
      </c>
      <c r="N160" s="214" t="s">
        <v>42</v>
      </c>
      <c r="O160" s="86"/>
      <c r="P160" s="215">
        <f>O160*H160</f>
        <v>0</v>
      </c>
      <c r="Q160" s="215">
        <v>0</v>
      </c>
      <c r="R160" s="215">
        <f>Q160*H160</f>
        <v>0</v>
      </c>
      <c r="S160" s="215">
        <v>0</v>
      </c>
      <c r="T160" s="216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7" t="s">
        <v>148</v>
      </c>
      <c r="AT160" s="217" t="s">
        <v>143</v>
      </c>
      <c r="AU160" s="217" t="s">
        <v>149</v>
      </c>
      <c r="AY160" s="19" t="s">
        <v>140</v>
      </c>
      <c r="BE160" s="218">
        <f>IF(N160="základní",J160,0)</f>
        <v>0</v>
      </c>
      <c r="BF160" s="218">
        <f>IF(N160="snížená",J160,0)</f>
        <v>0</v>
      </c>
      <c r="BG160" s="218">
        <f>IF(N160="zákl. přenesená",J160,0)</f>
        <v>0</v>
      </c>
      <c r="BH160" s="218">
        <f>IF(N160="sníž. přenesená",J160,0)</f>
        <v>0</v>
      </c>
      <c r="BI160" s="218">
        <f>IF(N160="nulová",J160,0)</f>
        <v>0</v>
      </c>
      <c r="BJ160" s="19" t="s">
        <v>149</v>
      </c>
      <c r="BK160" s="218">
        <f>ROUND(I160*H160,2)</f>
        <v>0</v>
      </c>
      <c r="BL160" s="19" t="s">
        <v>148</v>
      </c>
      <c r="BM160" s="217" t="s">
        <v>1906</v>
      </c>
    </row>
    <row r="161" s="2" customFormat="1">
      <c r="A161" s="40"/>
      <c r="B161" s="41"/>
      <c r="C161" s="42"/>
      <c r="D161" s="219" t="s">
        <v>151</v>
      </c>
      <c r="E161" s="42"/>
      <c r="F161" s="220" t="s">
        <v>1907</v>
      </c>
      <c r="G161" s="42"/>
      <c r="H161" s="42"/>
      <c r="I161" s="221"/>
      <c r="J161" s="42"/>
      <c r="K161" s="42"/>
      <c r="L161" s="46"/>
      <c r="M161" s="222"/>
      <c r="N161" s="223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151</v>
      </c>
      <c r="AU161" s="19" t="s">
        <v>149</v>
      </c>
    </row>
    <row r="162" s="2" customFormat="1">
      <c r="A162" s="40"/>
      <c r="B162" s="41"/>
      <c r="C162" s="42"/>
      <c r="D162" s="224" t="s">
        <v>153</v>
      </c>
      <c r="E162" s="42"/>
      <c r="F162" s="225" t="s">
        <v>1908</v>
      </c>
      <c r="G162" s="42"/>
      <c r="H162" s="42"/>
      <c r="I162" s="221"/>
      <c r="J162" s="42"/>
      <c r="K162" s="42"/>
      <c r="L162" s="46"/>
      <c r="M162" s="222"/>
      <c r="N162" s="223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153</v>
      </c>
      <c r="AU162" s="19" t="s">
        <v>149</v>
      </c>
    </row>
    <row r="163" s="2" customFormat="1" ht="16.5" customHeight="1">
      <c r="A163" s="40"/>
      <c r="B163" s="41"/>
      <c r="C163" s="206" t="s">
        <v>269</v>
      </c>
      <c r="D163" s="206" t="s">
        <v>143</v>
      </c>
      <c r="E163" s="207" t="s">
        <v>1909</v>
      </c>
      <c r="F163" s="208" t="s">
        <v>1910</v>
      </c>
      <c r="G163" s="209" t="s">
        <v>1881</v>
      </c>
      <c r="H163" s="210">
        <v>7</v>
      </c>
      <c r="I163" s="211"/>
      <c r="J163" s="212">
        <f>ROUND(I163*H163,2)</f>
        <v>0</v>
      </c>
      <c r="K163" s="208" t="s">
        <v>147</v>
      </c>
      <c r="L163" s="46"/>
      <c r="M163" s="213" t="s">
        <v>19</v>
      </c>
      <c r="N163" s="214" t="s">
        <v>42</v>
      </c>
      <c r="O163" s="86"/>
      <c r="P163" s="215">
        <f>O163*H163</f>
        <v>0</v>
      </c>
      <c r="Q163" s="215">
        <v>0</v>
      </c>
      <c r="R163" s="215">
        <f>Q163*H163</f>
        <v>0</v>
      </c>
      <c r="S163" s="215">
        <v>0</v>
      </c>
      <c r="T163" s="216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7" t="s">
        <v>148</v>
      </c>
      <c r="AT163" s="217" t="s">
        <v>143</v>
      </c>
      <c r="AU163" s="217" t="s">
        <v>149</v>
      </c>
      <c r="AY163" s="19" t="s">
        <v>140</v>
      </c>
      <c r="BE163" s="218">
        <f>IF(N163="základní",J163,0)</f>
        <v>0</v>
      </c>
      <c r="BF163" s="218">
        <f>IF(N163="snížená",J163,0)</f>
        <v>0</v>
      </c>
      <c r="BG163" s="218">
        <f>IF(N163="zákl. přenesená",J163,0)</f>
        <v>0</v>
      </c>
      <c r="BH163" s="218">
        <f>IF(N163="sníž. přenesená",J163,0)</f>
        <v>0</v>
      </c>
      <c r="BI163" s="218">
        <f>IF(N163="nulová",J163,0)</f>
        <v>0</v>
      </c>
      <c r="BJ163" s="19" t="s">
        <v>149</v>
      </c>
      <c r="BK163" s="218">
        <f>ROUND(I163*H163,2)</f>
        <v>0</v>
      </c>
      <c r="BL163" s="19" t="s">
        <v>148</v>
      </c>
      <c r="BM163" s="217" t="s">
        <v>1911</v>
      </c>
    </row>
    <row r="164" s="2" customFormat="1">
      <c r="A164" s="40"/>
      <c r="B164" s="41"/>
      <c r="C164" s="42"/>
      <c r="D164" s="219" t="s">
        <v>151</v>
      </c>
      <c r="E164" s="42"/>
      <c r="F164" s="220" t="s">
        <v>1912</v>
      </c>
      <c r="G164" s="42"/>
      <c r="H164" s="42"/>
      <c r="I164" s="221"/>
      <c r="J164" s="42"/>
      <c r="K164" s="42"/>
      <c r="L164" s="46"/>
      <c r="M164" s="222"/>
      <c r="N164" s="223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151</v>
      </c>
      <c r="AU164" s="19" t="s">
        <v>149</v>
      </c>
    </row>
    <row r="165" s="2" customFormat="1">
      <c r="A165" s="40"/>
      <c r="B165" s="41"/>
      <c r="C165" s="42"/>
      <c r="D165" s="224" t="s">
        <v>153</v>
      </c>
      <c r="E165" s="42"/>
      <c r="F165" s="225" t="s">
        <v>1913</v>
      </c>
      <c r="G165" s="42"/>
      <c r="H165" s="42"/>
      <c r="I165" s="221"/>
      <c r="J165" s="42"/>
      <c r="K165" s="42"/>
      <c r="L165" s="46"/>
      <c r="M165" s="222"/>
      <c r="N165" s="223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153</v>
      </c>
      <c r="AU165" s="19" t="s">
        <v>149</v>
      </c>
    </row>
    <row r="166" s="2" customFormat="1" ht="16.5" customHeight="1">
      <c r="A166" s="40"/>
      <c r="B166" s="41"/>
      <c r="C166" s="206" t="s">
        <v>276</v>
      </c>
      <c r="D166" s="206" t="s">
        <v>143</v>
      </c>
      <c r="E166" s="207" t="s">
        <v>1914</v>
      </c>
      <c r="F166" s="208" t="s">
        <v>1915</v>
      </c>
      <c r="G166" s="209" t="s">
        <v>146</v>
      </c>
      <c r="H166" s="210">
        <v>206.715</v>
      </c>
      <c r="I166" s="211"/>
      <c r="J166" s="212">
        <f>ROUND(I166*H166,2)</f>
        <v>0</v>
      </c>
      <c r="K166" s="208" t="s">
        <v>147</v>
      </c>
      <c r="L166" s="46"/>
      <c r="M166" s="213" t="s">
        <v>19</v>
      </c>
      <c r="N166" s="214" t="s">
        <v>42</v>
      </c>
      <c r="O166" s="86"/>
      <c r="P166" s="215">
        <f>O166*H166</f>
        <v>0</v>
      </c>
      <c r="Q166" s="215">
        <v>4.0000000000000003E-05</v>
      </c>
      <c r="R166" s="215">
        <f>Q166*H166</f>
        <v>0.0082686000000000009</v>
      </c>
      <c r="S166" s="215">
        <v>0</v>
      </c>
      <c r="T166" s="216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7" t="s">
        <v>148</v>
      </c>
      <c r="AT166" s="217" t="s">
        <v>143</v>
      </c>
      <c r="AU166" s="217" t="s">
        <v>149</v>
      </c>
      <c r="AY166" s="19" t="s">
        <v>140</v>
      </c>
      <c r="BE166" s="218">
        <f>IF(N166="základní",J166,0)</f>
        <v>0</v>
      </c>
      <c r="BF166" s="218">
        <f>IF(N166="snížená",J166,0)</f>
        <v>0</v>
      </c>
      <c r="BG166" s="218">
        <f>IF(N166="zákl. přenesená",J166,0)</f>
        <v>0</v>
      </c>
      <c r="BH166" s="218">
        <f>IF(N166="sníž. přenesená",J166,0)</f>
        <v>0</v>
      </c>
      <c r="BI166" s="218">
        <f>IF(N166="nulová",J166,0)</f>
        <v>0</v>
      </c>
      <c r="BJ166" s="19" t="s">
        <v>149</v>
      </c>
      <c r="BK166" s="218">
        <f>ROUND(I166*H166,2)</f>
        <v>0</v>
      </c>
      <c r="BL166" s="19" t="s">
        <v>148</v>
      </c>
      <c r="BM166" s="217" t="s">
        <v>1916</v>
      </c>
    </row>
    <row r="167" s="2" customFormat="1">
      <c r="A167" s="40"/>
      <c r="B167" s="41"/>
      <c r="C167" s="42"/>
      <c r="D167" s="219" t="s">
        <v>151</v>
      </c>
      <c r="E167" s="42"/>
      <c r="F167" s="220" t="s">
        <v>1917</v>
      </c>
      <c r="G167" s="42"/>
      <c r="H167" s="42"/>
      <c r="I167" s="221"/>
      <c r="J167" s="42"/>
      <c r="K167" s="42"/>
      <c r="L167" s="46"/>
      <c r="M167" s="222"/>
      <c r="N167" s="223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151</v>
      </c>
      <c r="AU167" s="19" t="s">
        <v>149</v>
      </c>
    </row>
    <row r="168" s="2" customFormat="1">
      <c r="A168" s="40"/>
      <c r="B168" s="41"/>
      <c r="C168" s="42"/>
      <c r="D168" s="224" t="s">
        <v>153</v>
      </c>
      <c r="E168" s="42"/>
      <c r="F168" s="225" t="s">
        <v>1918</v>
      </c>
      <c r="G168" s="42"/>
      <c r="H168" s="42"/>
      <c r="I168" s="221"/>
      <c r="J168" s="42"/>
      <c r="K168" s="42"/>
      <c r="L168" s="46"/>
      <c r="M168" s="222"/>
      <c r="N168" s="223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153</v>
      </c>
      <c r="AU168" s="19" t="s">
        <v>149</v>
      </c>
    </row>
    <row r="169" s="13" customFormat="1">
      <c r="A169" s="13"/>
      <c r="B169" s="226"/>
      <c r="C169" s="227"/>
      <c r="D169" s="219" t="s">
        <v>155</v>
      </c>
      <c r="E169" s="228" t="s">
        <v>19</v>
      </c>
      <c r="F169" s="229" t="s">
        <v>1919</v>
      </c>
      <c r="G169" s="227"/>
      <c r="H169" s="230">
        <v>74.719999999999999</v>
      </c>
      <c r="I169" s="231"/>
      <c r="J169" s="227"/>
      <c r="K169" s="227"/>
      <c r="L169" s="232"/>
      <c r="M169" s="233"/>
      <c r="N169" s="234"/>
      <c r="O169" s="234"/>
      <c r="P169" s="234"/>
      <c r="Q169" s="234"/>
      <c r="R169" s="234"/>
      <c r="S169" s="234"/>
      <c r="T169" s="235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6" t="s">
        <v>155</v>
      </c>
      <c r="AU169" s="236" t="s">
        <v>149</v>
      </c>
      <c r="AV169" s="13" t="s">
        <v>149</v>
      </c>
      <c r="AW169" s="13" t="s">
        <v>32</v>
      </c>
      <c r="AX169" s="13" t="s">
        <v>70</v>
      </c>
      <c r="AY169" s="236" t="s">
        <v>140</v>
      </c>
    </row>
    <row r="170" s="13" customFormat="1">
      <c r="A170" s="13"/>
      <c r="B170" s="226"/>
      <c r="C170" s="227"/>
      <c r="D170" s="219" t="s">
        <v>155</v>
      </c>
      <c r="E170" s="228" t="s">
        <v>19</v>
      </c>
      <c r="F170" s="229" t="s">
        <v>1920</v>
      </c>
      <c r="G170" s="227"/>
      <c r="H170" s="230">
        <v>74.719999999999999</v>
      </c>
      <c r="I170" s="231"/>
      <c r="J170" s="227"/>
      <c r="K170" s="227"/>
      <c r="L170" s="232"/>
      <c r="M170" s="233"/>
      <c r="N170" s="234"/>
      <c r="O170" s="234"/>
      <c r="P170" s="234"/>
      <c r="Q170" s="234"/>
      <c r="R170" s="234"/>
      <c r="S170" s="234"/>
      <c r="T170" s="23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6" t="s">
        <v>155</v>
      </c>
      <c r="AU170" s="236" t="s">
        <v>149</v>
      </c>
      <c r="AV170" s="13" t="s">
        <v>149</v>
      </c>
      <c r="AW170" s="13" t="s">
        <v>32</v>
      </c>
      <c r="AX170" s="13" t="s">
        <v>70</v>
      </c>
      <c r="AY170" s="236" t="s">
        <v>140</v>
      </c>
    </row>
    <row r="171" s="13" customFormat="1">
      <c r="A171" s="13"/>
      <c r="B171" s="226"/>
      <c r="C171" s="227"/>
      <c r="D171" s="219" t="s">
        <v>155</v>
      </c>
      <c r="E171" s="228" t="s">
        <v>19</v>
      </c>
      <c r="F171" s="229" t="s">
        <v>1921</v>
      </c>
      <c r="G171" s="227"/>
      <c r="H171" s="230">
        <v>57.274999999999999</v>
      </c>
      <c r="I171" s="231"/>
      <c r="J171" s="227"/>
      <c r="K171" s="227"/>
      <c r="L171" s="232"/>
      <c r="M171" s="233"/>
      <c r="N171" s="234"/>
      <c r="O171" s="234"/>
      <c r="P171" s="234"/>
      <c r="Q171" s="234"/>
      <c r="R171" s="234"/>
      <c r="S171" s="234"/>
      <c r="T171" s="23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6" t="s">
        <v>155</v>
      </c>
      <c r="AU171" s="236" t="s">
        <v>149</v>
      </c>
      <c r="AV171" s="13" t="s">
        <v>149</v>
      </c>
      <c r="AW171" s="13" t="s">
        <v>32</v>
      </c>
      <c r="AX171" s="13" t="s">
        <v>70</v>
      </c>
      <c r="AY171" s="236" t="s">
        <v>140</v>
      </c>
    </row>
    <row r="172" s="14" customFormat="1">
      <c r="A172" s="14"/>
      <c r="B172" s="237"/>
      <c r="C172" s="238"/>
      <c r="D172" s="219" t="s">
        <v>155</v>
      </c>
      <c r="E172" s="239" t="s">
        <v>19</v>
      </c>
      <c r="F172" s="240" t="s">
        <v>172</v>
      </c>
      <c r="G172" s="238"/>
      <c r="H172" s="241">
        <v>206.715</v>
      </c>
      <c r="I172" s="242"/>
      <c r="J172" s="238"/>
      <c r="K172" s="238"/>
      <c r="L172" s="243"/>
      <c r="M172" s="244"/>
      <c r="N172" s="245"/>
      <c r="O172" s="245"/>
      <c r="P172" s="245"/>
      <c r="Q172" s="245"/>
      <c r="R172" s="245"/>
      <c r="S172" s="245"/>
      <c r="T172" s="246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7" t="s">
        <v>155</v>
      </c>
      <c r="AU172" s="247" t="s">
        <v>149</v>
      </c>
      <c r="AV172" s="14" t="s">
        <v>148</v>
      </c>
      <c r="AW172" s="14" t="s">
        <v>32</v>
      </c>
      <c r="AX172" s="14" t="s">
        <v>78</v>
      </c>
      <c r="AY172" s="247" t="s">
        <v>140</v>
      </c>
    </row>
    <row r="173" s="2" customFormat="1" ht="16.5" customHeight="1">
      <c r="A173" s="40"/>
      <c r="B173" s="41"/>
      <c r="C173" s="206" t="s">
        <v>284</v>
      </c>
      <c r="D173" s="206" t="s">
        <v>143</v>
      </c>
      <c r="E173" s="207" t="s">
        <v>1922</v>
      </c>
      <c r="F173" s="208" t="s">
        <v>1923</v>
      </c>
      <c r="G173" s="209" t="s">
        <v>146</v>
      </c>
      <c r="H173" s="210">
        <v>9.5999999999999996</v>
      </c>
      <c r="I173" s="211"/>
      <c r="J173" s="212">
        <f>ROUND(I173*H173,2)</f>
        <v>0</v>
      </c>
      <c r="K173" s="208" t="s">
        <v>147</v>
      </c>
      <c r="L173" s="46"/>
      <c r="M173" s="213" t="s">
        <v>19</v>
      </c>
      <c r="N173" s="214" t="s">
        <v>42</v>
      </c>
      <c r="O173" s="86"/>
      <c r="P173" s="215">
        <f>O173*H173</f>
        <v>0</v>
      </c>
      <c r="Q173" s="215">
        <v>0</v>
      </c>
      <c r="R173" s="215">
        <f>Q173*H173</f>
        <v>0</v>
      </c>
      <c r="S173" s="215">
        <v>0.14999999999999999</v>
      </c>
      <c r="T173" s="216">
        <f>S173*H173</f>
        <v>1.44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7" t="s">
        <v>148</v>
      </c>
      <c r="AT173" s="217" t="s">
        <v>143</v>
      </c>
      <c r="AU173" s="217" t="s">
        <v>149</v>
      </c>
      <c r="AY173" s="19" t="s">
        <v>140</v>
      </c>
      <c r="BE173" s="218">
        <f>IF(N173="základní",J173,0)</f>
        <v>0</v>
      </c>
      <c r="BF173" s="218">
        <f>IF(N173="snížená",J173,0)</f>
        <v>0</v>
      </c>
      <c r="BG173" s="218">
        <f>IF(N173="zákl. přenesená",J173,0)</f>
        <v>0</v>
      </c>
      <c r="BH173" s="218">
        <f>IF(N173="sníž. přenesená",J173,0)</f>
        <v>0</v>
      </c>
      <c r="BI173" s="218">
        <f>IF(N173="nulová",J173,0)</f>
        <v>0</v>
      </c>
      <c r="BJ173" s="19" t="s">
        <v>149</v>
      </c>
      <c r="BK173" s="218">
        <f>ROUND(I173*H173,2)</f>
        <v>0</v>
      </c>
      <c r="BL173" s="19" t="s">
        <v>148</v>
      </c>
      <c r="BM173" s="217" t="s">
        <v>1924</v>
      </c>
    </row>
    <row r="174" s="2" customFormat="1">
      <c r="A174" s="40"/>
      <c r="B174" s="41"/>
      <c r="C174" s="42"/>
      <c r="D174" s="219" t="s">
        <v>151</v>
      </c>
      <c r="E174" s="42"/>
      <c r="F174" s="220" t="s">
        <v>1925</v>
      </c>
      <c r="G174" s="42"/>
      <c r="H174" s="42"/>
      <c r="I174" s="221"/>
      <c r="J174" s="42"/>
      <c r="K174" s="42"/>
      <c r="L174" s="46"/>
      <c r="M174" s="222"/>
      <c r="N174" s="223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151</v>
      </c>
      <c r="AU174" s="19" t="s">
        <v>149</v>
      </c>
    </row>
    <row r="175" s="2" customFormat="1">
      <c r="A175" s="40"/>
      <c r="B175" s="41"/>
      <c r="C175" s="42"/>
      <c r="D175" s="224" t="s">
        <v>153</v>
      </c>
      <c r="E175" s="42"/>
      <c r="F175" s="225" t="s">
        <v>1926</v>
      </c>
      <c r="G175" s="42"/>
      <c r="H175" s="42"/>
      <c r="I175" s="221"/>
      <c r="J175" s="42"/>
      <c r="K175" s="42"/>
      <c r="L175" s="46"/>
      <c r="M175" s="222"/>
      <c r="N175" s="223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153</v>
      </c>
      <c r="AU175" s="19" t="s">
        <v>149</v>
      </c>
    </row>
    <row r="176" s="13" customFormat="1">
      <c r="A176" s="13"/>
      <c r="B176" s="226"/>
      <c r="C176" s="227"/>
      <c r="D176" s="219" t="s">
        <v>155</v>
      </c>
      <c r="E176" s="228" t="s">
        <v>19</v>
      </c>
      <c r="F176" s="229" t="s">
        <v>1927</v>
      </c>
      <c r="G176" s="227"/>
      <c r="H176" s="230">
        <v>9.5999999999999996</v>
      </c>
      <c r="I176" s="231"/>
      <c r="J176" s="227"/>
      <c r="K176" s="227"/>
      <c r="L176" s="232"/>
      <c r="M176" s="233"/>
      <c r="N176" s="234"/>
      <c r="O176" s="234"/>
      <c r="P176" s="234"/>
      <c r="Q176" s="234"/>
      <c r="R176" s="234"/>
      <c r="S176" s="234"/>
      <c r="T176" s="23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6" t="s">
        <v>155</v>
      </c>
      <c r="AU176" s="236" t="s">
        <v>149</v>
      </c>
      <c r="AV176" s="13" t="s">
        <v>149</v>
      </c>
      <c r="AW176" s="13" t="s">
        <v>32</v>
      </c>
      <c r="AX176" s="13" t="s">
        <v>78</v>
      </c>
      <c r="AY176" s="236" t="s">
        <v>140</v>
      </c>
    </row>
    <row r="177" s="2" customFormat="1" ht="16.5" customHeight="1">
      <c r="A177" s="40"/>
      <c r="B177" s="41"/>
      <c r="C177" s="206" t="s">
        <v>291</v>
      </c>
      <c r="D177" s="206" t="s">
        <v>143</v>
      </c>
      <c r="E177" s="207" t="s">
        <v>1928</v>
      </c>
      <c r="F177" s="208" t="s">
        <v>1929</v>
      </c>
      <c r="G177" s="209" t="s">
        <v>146</v>
      </c>
      <c r="H177" s="210">
        <v>2.5950000000000002</v>
      </c>
      <c r="I177" s="211"/>
      <c r="J177" s="212">
        <f>ROUND(I177*H177,2)</f>
        <v>0</v>
      </c>
      <c r="K177" s="208" t="s">
        <v>147</v>
      </c>
      <c r="L177" s="46"/>
      <c r="M177" s="213" t="s">
        <v>19</v>
      </c>
      <c r="N177" s="214" t="s">
        <v>42</v>
      </c>
      <c r="O177" s="86"/>
      <c r="P177" s="215">
        <f>O177*H177</f>
        <v>0</v>
      </c>
      <c r="Q177" s="215">
        <v>0</v>
      </c>
      <c r="R177" s="215">
        <f>Q177*H177</f>
        <v>0</v>
      </c>
      <c r="S177" s="215">
        <v>0.055</v>
      </c>
      <c r="T177" s="216">
        <f>S177*H177</f>
        <v>0.14272500000000002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7" t="s">
        <v>148</v>
      </c>
      <c r="AT177" s="217" t="s">
        <v>143</v>
      </c>
      <c r="AU177" s="217" t="s">
        <v>149</v>
      </c>
      <c r="AY177" s="19" t="s">
        <v>140</v>
      </c>
      <c r="BE177" s="218">
        <f>IF(N177="základní",J177,0)</f>
        <v>0</v>
      </c>
      <c r="BF177" s="218">
        <f>IF(N177="snížená",J177,0)</f>
        <v>0</v>
      </c>
      <c r="BG177" s="218">
        <f>IF(N177="zákl. přenesená",J177,0)</f>
        <v>0</v>
      </c>
      <c r="BH177" s="218">
        <f>IF(N177="sníž. přenesená",J177,0)</f>
        <v>0</v>
      </c>
      <c r="BI177" s="218">
        <f>IF(N177="nulová",J177,0)</f>
        <v>0</v>
      </c>
      <c r="BJ177" s="19" t="s">
        <v>149</v>
      </c>
      <c r="BK177" s="218">
        <f>ROUND(I177*H177,2)</f>
        <v>0</v>
      </c>
      <c r="BL177" s="19" t="s">
        <v>148</v>
      </c>
      <c r="BM177" s="217" t="s">
        <v>1930</v>
      </c>
    </row>
    <row r="178" s="2" customFormat="1">
      <c r="A178" s="40"/>
      <c r="B178" s="41"/>
      <c r="C178" s="42"/>
      <c r="D178" s="219" t="s">
        <v>151</v>
      </c>
      <c r="E178" s="42"/>
      <c r="F178" s="220" t="s">
        <v>1931</v>
      </c>
      <c r="G178" s="42"/>
      <c r="H178" s="42"/>
      <c r="I178" s="221"/>
      <c r="J178" s="42"/>
      <c r="K178" s="42"/>
      <c r="L178" s="46"/>
      <c r="M178" s="222"/>
      <c r="N178" s="223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151</v>
      </c>
      <c r="AU178" s="19" t="s">
        <v>149</v>
      </c>
    </row>
    <row r="179" s="2" customFormat="1">
      <c r="A179" s="40"/>
      <c r="B179" s="41"/>
      <c r="C179" s="42"/>
      <c r="D179" s="224" t="s">
        <v>153</v>
      </c>
      <c r="E179" s="42"/>
      <c r="F179" s="225" t="s">
        <v>1932</v>
      </c>
      <c r="G179" s="42"/>
      <c r="H179" s="42"/>
      <c r="I179" s="221"/>
      <c r="J179" s="42"/>
      <c r="K179" s="42"/>
      <c r="L179" s="46"/>
      <c r="M179" s="222"/>
      <c r="N179" s="223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153</v>
      </c>
      <c r="AU179" s="19" t="s">
        <v>149</v>
      </c>
    </row>
    <row r="180" s="15" customFormat="1">
      <c r="A180" s="15"/>
      <c r="B180" s="258"/>
      <c r="C180" s="259"/>
      <c r="D180" s="219" t="s">
        <v>155</v>
      </c>
      <c r="E180" s="260" t="s">
        <v>19</v>
      </c>
      <c r="F180" s="261" t="s">
        <v>1933</v>
      </c>
      <c r="G180" s="259"/>
      <c r="H180" s="260" t="s">
        <v>19</v>
      </c>
      <c r="I180" s="262"/>
      <c r="J180" s="259"/>
      <c r="K180" s="259"/>
      <c r="L180" s="263"/>
      <c r="M180" s="264"/>
      <c r="N180" s="265"/>
      <c r="O180" s="265"/>
      <c r="P180" s="265"/>
      <c r="Q180" s="265"/>
      <c r="R180" s="265"/>
      <c r="S180" s="265"/>
      <c r="T180" s="266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67" t="s">
        <v>155</v>
      </c>
      <c r="AU180" s="267" t="s">
        <v>149</v>
      </c>
      <c r="AV180" s="15" t="s">
        <v>78</v>
      </c>
      <c r="AW180" s="15" t="s">
        <v>32</v>
      </c>
      <c r="AX180" s="15" t="s">
        <v>70</v>
      </c>
      <c r="AY180" s="267" t="s">
        <v>140</v>
      </c>
    </row>
    <row r="181" s="13" customFormat="1">
      <c r="A181" s="13"/>
      <c r="B181" s="226"/>
      <c r="C181" s="227"/>
      <c r="D181" s="219" t="s">
        <v>155</v>
      </c>
      <c r="E181" s="228" t="s">
        <v>19</v>
      </c>
      <c r="F181" s="229" t="s">
        <v>1934</v>
      </c>
      <c r="G181" s="227"/>
      <c r="H181" s="230">
        <v>2.5950000000000002</v>
      </c>
      <c r="I181" s="231"/>
      <c r="J181" s="227"/>
      <c r="K181" s="227"/>
      <c r="L181" s="232"/>
      <c r="M181" s="233"/>
      <c r="N181" s="234"/>
      <c r="O181" s="234"/>
      <c r="P181" s="234"/>
      <c r="Q181" s="234"/>
      <c r="R181" s="234"/>
      <c r="S181" s="234"/>
      <c r="T181" s="235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6" t="s">
        <v>155</v>
      </c>
      <c r="AU181" s="236" t="s">
        <v>149</v>
      </c>
      <c r="AV181" s="13" t="s">
        <v>149</v>
      </c>
      <c r="AW181" s="13" t="s">
        <v>32</v>
      </c>
      <c r="AX181" s="13" t="s">
        <v>78</v>
      </c>
      <c r="AY181" s="236" t="s">
        <v>140</v>
      </c>
    </row>
    <row r="182" s="2" customFormat="1" ht="21.75" customHeight="1">
      <c r="A182" s="40"/>
      <c r="B182" s="41"/>
      <c r="C182" s="206" t="s">
        <v>297</v>
      </c>
      <c r="D182" s="206" t="s">
        <v>143</v>
      </c>
      <c r="E182" s="207" t="s">
        <v>292</v>
      </c>
      <c r="F182" s="208" t="s">
        <v>293</v>
      </c>
      <c r="G182" s="209" t="s">
        <v>146</v>
      </c>
      <c r="H182" s="210">
        <v>0.90000000000000002</v>
      </c>
      <c r="I182" s="211"/>
      <c r="J182" s="212">
        <f>ROUND(I182*H182,2)</f>
        <v>0</v>
      </c>
      <c r="K182" s="208" t="s">
        <v>147</v>
      </c>
      <c r="L182" s="46"/>
      <c r="M182" s="213" t="s">
        <v>19</v>
      </c>
      <c r="N182" s="214" t="s">
        <v>42</v>
      </c>
      <c r="O182" s="86"/>
      <c r="P182" s="215">
        <f>O182*H182</f>
        <v>0</v>
      </c>
      <c r="Q182" s="215">
        <v>0</v>
      </c>
      <c r="R182" s="215">
        <f>Q182*H182</f>
        <v>0</v>
      </c>
      <c r="S182" s="215">
        <v>0.050000000000000003</v>
      </c>
      <c r="T182" s="216">
        <f>S182*H182</f>
        <v>0.045000000000000005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17" t="s">
        <v>148</v>
      </c>
      <c r="AT182" s="217" t="s">
        <v>143</v>
      </c>
      <c r="AU182" s="217" t="s">
        <v>149</v>
      </c>
      <c r="AY182" s="19" t="s">
        <v>140</v>
      </c>
      <c r="BE182" s="218">
        <f>IF(N182="základní",J182,0)</f>
        <v>0</v>
      </c>
      <c r="BF182" s="218">
        <f>IF(N182="snížená",J182,0)</f>
        <v>0</v>
      </c>
      <c r="BG182" s="218">
        <f>IF(N182="zákl. přenesená",J182,0)</f>
        <v>0</v>
      </c>
      <c r="BH182" s="218">
        <f>IF(N182="sníž. přenesená",J182,0)</f>
        <v>0</v>
      </c>
      <c r="BI182" s="218">
        <f>IF(N182="nulová",J182,0)</f>
        <v>0</v>
      </c>
      <c r="BJ182" s="19" t="s">
        <v>149</v>
      </c>
      <c r="BK182" s="218">
        <f>ROUND(I182*H182,2)</f>
        <v>0</v>
      </c>
      <c r="BL182" s="19" t="s">
        <v>148</v>
      </c>
      <c r="BM182" s="217" t="s">
        <v>1935</v>
      </c>
    </row>
    <row r="183" s="2" customFormat="1">
      <c r="A183" s="40"/>
      <c r="B183" s="41"/>
      <c r="C183" s="42"/>
      <c r="D183" s="219" t="s">
        <v>151</v>
      </c>
      <c r="E183" s="42"/>
      <c r="F183" s="220" t="s">
        <v>295</v>
      </c>
      <c r="G183" s="42"/>
      <c r="H183" s="42"/>
      <c r="I183" s="221"/>
      <c r="J183" s="42"/>
      <c r="K183" s="42"/>
      <c r="L183" s="46"/>
      <c r="M183" s="222"/>
      <c r="N183" s="223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151</v>
      </c>
      <c r="AU183" s="19" t="s">
        <v>149</v>
      </c>
    </row>
    <row r="184" s="2" customFormat="1">
      <c r="A184" s="40"/>
      <c r="B184" s="41"/>
      <c r="C184" s="42"/>
      <c r="D184" s="224" t="s">
        <v>153</v>
      </c>
      <c r="E184" s="42"/>
      <c r="F184" s="225" t="s">
        <v>296</v>
      </c>
      <c r="G184" s="42"/>
      <c r="H184" s="42"/>
      <c r="I184" s="221"/>
      <c r="J184" s="42"/>
      <c r="K184" s="42"/>
      <c r="L184" s="46"/>
      <c r="M184" s="222"/>
      <c r="N184" s="223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153</v>
      </c>
      <c r="AU184" s="19" t="s">
        <v>149</v>
      </c>
    </row>
    <row r="185" s="13" customFormat="1">
      <c r="A185" s="13"/>
      <c r="B185" s="226"/>
      <c r="C185" s="227"/>
      <c r="D185" s="219" t="s">
        <v>155</v>
      </c>
      <c r="E185" s="228" t="s">
        <v>19</v>
      </c>
      <c r="F185" s="229" t="s">
        <v>1868</v>
      </c>
      <c r="G185" s="227"/>
      <c r="H185" s="230">
        <v>0.29999999999999999</v>
      </c>
      <c r="I185" s="231"/>
      <c r="J185" s="227"/>
      <c r="K185" s="227"/>
      <c r="L185" s="232"/>
      <c r="M185" s="233"/>
      <c r="N185" s="234"/>
      <c r="O185" s="234"/>
      <c r="P185" s="234"/>
      <c r="Q185" s="234"/>
      <c r="R185" s="234"/>
      <c r="S185" s="234"/>
      <c r="T185" s="23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6" t="s">
        <v>155</v>
      </c>
      <c r="AU185" s="236" t="s">
        <v>149</v>
      </c>
      <c r="AV185" s="13" t="s">
        <v>149</v>
      </c>
      <c r="AW185" s="13" t="s">
        <v>32</v>
      </c>
      <c r="AX185" s="13" t="s">
        <v>70</v>
      </c>
      <c r="AY185" s="236" t="s">
        <v>140</v>
      </c>
    </row>
    <row r="186" s="13" customFormat="1">
      <c r="A186" s="13"/>
      <c r="B186" s="226"/>
      <c r="C186" s="227"/>
      <c r="D186" s="219" t="s">
        <v>155</v>
      </c>
      <c r="E186" s="228" t="s">
        <v>19</v>
      </c>
      <c r="F186" s="229" t="s">
        <v>1869</v>
      </c>
      <c r="G186" s="227"/>
      <c r="H186" s="230">
        <v>0.29999999999999999</v>
      </c>
      <c r="I186" s="231"/>
      <c r="J186" s="227"/>
      <c r="K186" s="227"/>
      <c r="L186" s="232"/>
      <c r="M186" s="233"/>
      <c r="N186" s="234"/>
      <c r="O186" s="234"/>
      <c r="P186" s="234"/>
      <c r="Q186" s="234"/>
      <c r="R186" s="234"/>
      <c r="S186" s="234"/>
      <c r="T186" s="23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6" t="s">
        <v>155</v>
      </c>
      <c r="AU186" s="236" t="s">
        <v>149</v>
      </c>
      <c r="AV186" s="13" t="s">
        <v>149</v>
      </c>
      <c r="AW186" s="13" t="s">
        <v>32</v>
      </c>
      <c r="AX186" s="13" t="s">
        <v>70</v>
      </c>
      <c r="AY186" s="236" t="s">
        <v>140</v>
      </c>
    </row>
    <row r="187" s="13" customFormat="1">
      <c r="A187" s="13"/>
      <c r="B187" s="226"/>
      <c r="C187" s="227"/>
      <c r="D187" s="219" t="s">
        <v>155</v>
      </c>
      <c r="E187" s="228" t="s">
        <v>19</v>
      </c>
      <c r="F187" s="229" t="s">
        <v>1870</v>
      </c>
      <c r="G187" s="227"/>
      <c r="H187" s="230">
        <v>0.29999999999999999</v>
      </c>
      <c r="I187" s="231"/>
      <c r="J187" s="227"/>
      <c r="K187" s="227"/>
      <c r="L187" s="232"/>
      <c r="M187" s="233"/>
      <c r="N187" s="234"/>
      <c r="O187" s="234"/>
      <c r="P187" s="234"/>
      <c r="Q187" s="234"/>
      <c r="R187" s="234"/>
      <c r="S187" s="234"/>
      <c r="T187" s="23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6" t="s">
        <v>155</v>
      </c>
      <c r="AU187" s="236" t="s">
        <v>149</v>
      </c>
      <c r="AV187" s="13" t="s">
        <v>149</v>
      </c>
      <c r="AW187" s="13" t="s">
        <v>32</v>
      </c>
      <c r="AX187" s="13" t="s">
        <v>70</v>
      </c>
      <c r="AY187" s="236" t="s">
        <v>140</v>
      </c>
    </row>
    <row r="188" s="14" customFormat="1">
      <c r="A188" s="14"/>
      <c r="B188" s="237"/>
      <c r="C188" s="238"/>
      <c r="D188" s="219" t="s">
        <v>155</v>
      </c>
      <c r="E188" s="239" t="s">
        <v>19</v>
      </c>
      <c r="F188" s="240" t="s">
        <v>172</v>
      </c>
      <c r="G188" s="238"/>
      <c r="H188" s="241">
        <v>0.89999999999999991</v>
      </c>
      <c r="I188" s="242"/>
      <c r="J188" s="238"/>
      <c r="K188" s="238"/>
      <c r="L188" s="243"/>
      <c r="M188" s="244"/>
      <c r="N188" s="245"/>
      <c r="O188" s="245"/>
      <c r="P188" s="245"/>
      <c r="Q188" s="245"/>
      <c r="R188" s="245"/>
      <c r="S188" s="245"/>
      <c r="T188" s="246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7" t="s">
        <v>155</v>
      </c>
      <c r="AU188" s="247" t="s">
        <v>149</v>
      </c>
      <c r="AV188" s="14" t="s">
        <v>148</v>
      </c>
      <c r="AW188" s="14" t="s">
        <v>32</v>
      </c>
      <c r="AX188" s="14" t="s">
        <v>78</v>
      </c>
      <c r="AY188" s="247" t="s">
        <v>140</v>
      </c>
    </row>
    <row r="189" s="2" customFormat="1" ht="21.75" customHeight="1">
      <c r="A189" s="40"/>
      <c r="B189" s="41"/>
      <c r="C189" s="206" t="s">
        <v>305</v>
      </c>
      <c r="D189" s="206" t="s">
        <v>143</v>
      </c>
      <c r="E189" s="207" t="s">
        <v>298</v>
      </c>
      <c r="F189" s="208" t="s">
        <v>299</v>
      </c>
      <c r="G189" s="209" t="s">
        <v>146</v>
      </c>
      <c r="H189" s="210">
        <v>2.5600000000000001</v>
      </c>
      <c r="I189" s="211"/>
      <c r="J189" s="212">
        <f>ROUND(I189*H189,2)</f>
        <v>0</v>
      </c>
      <c r="K189" s="208" t="s">
        <v>147</v>
      </c>
      <c r="L189" s="46"/>
      <c r="M189" s="213" t="s">
        <v>19</v>
      </c>
      <c r="N189" s="214" t="s">
        <v>42</v>
      </c>
      <c r="O189" s="86"/>
      <c r="P189" s="215">
        <f>O189*H189</f>
        <v>0</v>
      </c>
      <c r="Q189" s="215">
        <v>0</v>
      </c>
      <c r="R189" s="215">
        <f>Q189*H189</f>
        <v>0</v>
      </c>
      <c r="S189" s="215">
        <v>0.045999999999999999</v>
      </c>
      <c r="T189" s="216">
        <f>S189*H189</f>
        <v>0.11776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17" t="s">
        <v>148</v>
      </c>
      <c r="AT189" s="217" t="s">
        <v>143</v>
      </c>
      <c r="AU189" s="217" t="s">
        <v>149</v>
      </c>
      <c r="AY189" s="19" t="s">
        <v>140</v>
      </c>
      <c r="BE189" s="218">
        <f>IF(N189="základní",J189,0)</f>
        <v>0</v>
      </c>
      <c r="BF189" s="218">
        <f>IF(N189="snížená",J189,0)</f>
        <v>0</v>
      </c>
      <c r="BG189" s="218">
        <f>IF(N189="zákl. přenesená",J189,0)</f>
        <v>0</v>
      </c>
      <c r="BH189" s="218">
        <f>IF(N189="sníž. přenesená",J189,0)</f>
        <v>0</v>
      </c>
      <c r="BI189" s="218">
        <f>IF(N189="nulová",J189,0)</f>
        <v>0</v>
      </c>
      <c r="BJ189" s="19" t="s">
        <v>149</v>
      </c>
      <c r="BK189" s="218">
        <f>ROUND(I189*H189,2)</f>
        <v>0</v>
      </c>
      <c r="BL189" s="19" t="s">
        <v>148</v>
      </c>
      <c r="BM189" s="217" t="s">
        <v>1936</v>
      </c>
    </row>
    <row r="190" s="2" customFormat="1">
      <c r="A190" s="40"/>
      <c r="B190" s="41"/>
      <c r="C190" s="42"/>
      <c r="D190" s="219" t="s">
        <v>151</v>
      </c>
      <c r="E190" s="42"/>
      <c r="F190" s="220" t="s">
        <v>301</v>
      </c>
      <c r="G190" s="42"/>
      <c r="H190" s="42"/>
      <c r="I190" s="221"/>
      <c r="J190" s="42"/>
      <c r="K190" s="42"/>
      <c r="L190" s="46"/>
      <c r="M190" s="222"/>
      <c r="N190" s="223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151</v>
      </c>
      <c r="AU190" s="19" t="s">
        <v>149</v>
      </c>
    </row>
    <row r="191" s="2" customFormat="1">
      <c r="A191" s="40"/>
      <c r="B191" s="41"/>
      <c r="C191" s="42"/>
      <c r="D191" s="224" t="s">
        <v>153</v>
      </c>
      <c r="E191" s="42"/>
      <c r="F191" s="225" t="s">
        <v>302</v>
      </c>
      <c r="G191" s="42"/>
      <c r="H191" s="42"/>
      <c r="I191" s="221"/>
      <c r="J191" s="42"/>
      <c r="K191" s="42"/>
      <c r="L191" s="46"/>
      <c r="M191" s="222"/>
      <c r="N191" s="223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153</v>
      </c>
      <c r="AU191" s="19" t="s">
        <v>149</v>
      </c>
    </row>
    <row r="192" s="13" customFormat="1">
      <c r="A192" s="13"/>
      <c r="B192" s="226"/>
      <c r="C192" s="227"/>
      <c r="D192" s="219" t="s">
        <v>155</v>
      </c>
      <c r="E192" s="228" t="s">
        <v>19</v>
      </c>
      <c r="F192" s="229" t="s">
        <v>1865</v>
      </c>
      <c r="G192" s="227"/>
      <c r="H192" s="230">
        <v>0.71999999999999997</v>
      </c>
      <c r="I192" s="231"/>
      <c r="J192" s="227"/>
      <c r="K192" s="227"/>
      <c r="L192" s="232"/>
      <c r="M192" s="233"/>
      <c r="N192" s="234"/>
      <c r="O192" s="234"/>
      <c r="P192" s="234"/>
      <c r="Q192" s="234"/>
      <c r="R192" s="234"/>
      <c r="S192" s="234"/>
      <c r="T192" s="235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6" t="s">
        <v>155</v>
      </c>
      <c r="AU192" s="236" t="s">
        <v>149</v>
      </c>
      <c r="AV192" s="13" t="s">
        <v>149</v>
      </c>
      <c r="AW192" s="13" t="s">
        <v>32</v>
      </c>
      <c r="AX192" s="13" t="s">
        <v>70</v>
      </c>
      <c r="AY192" s="236" t="s">
        <v>140</v>
      </c>
    </row>
    <row r="193" s="13" customFormat="1">
      <c r="A193" s="13"/>
      <c r="B193" s="226"/>
      <c r="C193" s="227"/>
      <c r="D193" s="219" t="s">
        <v>155</v>
      </c>
      <c r="E193" s="228" t="s">
        <v>19</v>
      </c>
      <c r="F193" s="229" t="s">
        <v>1866</v>
      </c>
      <c r="G193" s="227"/>
      <c r="H193" s="230">
        <v>1</v>
      </c>
      <c r="I193" s="231"/>
      <c r="J193" s="227"/>
      <c r="K193" s="227"/>
      <c r="L193" s="232"/>
      <c r="M193" s="233"/>
      <c r="N193" s="234"/>
      <c r="O193" s="234"/>
      <c r="P193" s="234"/>
      <c r="Q193" s="234"/>
      <c r="R193" s="234"/>
      <c r="S193" s="234"/>
      <c r="T193" s="23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6" t="s">
        <v>155</v>
      </c>
      <c r="AU193" s="236" t="s">
        <v>149</v>
      </c>
      <c r="AV193" s="13" t="s">
        <v>149</v>
      </c>
      <c r="AW193" s="13" t="s">
        <v>32</v>
      </c>
      <c r="AX193" s="13" t="s">
        <v>70</v>
      </c>
      <c r="AY193" s="236" t="s">
        <v>140</v>
      </c>
    </row>
    <row r="194" s="13" customFormat="1">
      <c r="A194" s="13"/>
      <c r="B194" s="226"/>
      <c r="C194" s="227"/>
      <c r="D194" s="219" t="s">
        <v>155</v>
      </c>
      <c r="E194" s="228" t="s">
        <v>19</v>
      </c>
      <c r="F194" s="229" t="s">
        <v>1867</v>
      </c>
      <c r="G194" s="227"/>
      <c r="H194" s="230">
        <v>0.83999999999999997</v>
      </c>
      <c r="I194" s="231"/>
      <c r="J194" s="227"/>
      <c r="K194" s="227"/>
      <c r="L194" s="232"/>
      <c r="M194" s="233"/>
      <c r="N194" s="234"/>
      <c r="O194" s="234"/>
      <c r="P194" s="234"/>
      <c r="Q194" s="234"/>
      <c r="R194" s="234"/>
      <c r="S194" s="234"/>
      <c r="T194" s="235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6" t="s">
        <v>155</v>
      </c>
      <c r="AU194" s="236" t="s">
        <v>149</v>
      </c>
      <c r="AV194" s="13" t="s">
        <v>149</v>
      </c>
      <c r="AW194" s="13" t="s">
        <v>32</v>
      </c>
      <c r="AX194" s="13" t="s">
        <v>70</v>
      </c>
      <c r="AY194" s="236" t="s">
        <v>140</v>
      </c>
    </row>
    <row r="195" s="14" customFormat="1">
      <c r="A195" s="14"/>
      <c r="B195" s="237"/>
      <c r="C195" s="238"/>
      <c r="D195" s="219" t="s">
        <v>155</v>
      </c>
      <c r="E195" s="239" t="s">
        <v>19</v>
      </c>
      <c r="F195" s="240" t="s">
        <v>172</v>
      </c>
      <c r="G195" s="238"/>
      <c r="H195" s="241">
        <v>2.5600000000000001</v>
      </c>
      <c r="I195" s="242"/>
      <c r="J195" s="238"/>
      <c r="K195" s="238"/>
      <c r="L195" s="243"/>
      <c r="M195" s="244"/>
      <c r="N195" s="245"/>
      <c r="O195" s="245"/>
      <c r="P195" s="245"/>
      <c r="Q195" s="245"/>
      <c r="R195" s="245"/>
      <c r="S195" s="245"/>
      <c r="T195" s="246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7" t="s">
        <v>155</v>
      </c>
      <c r="AU195" s="247" t="s">
        <v>149</v>
      </c>
      <c r="AV195" s="14" t="s">
        <v>148</v>
      </c>
      <c r="AW195" s="14" t="s">
        <v>32</v>
      </c>
      <c r="AX195" s="14" t="s">
        <v>78</v>
      </c>
      <c r="AY195" s="247" t="s">
        <v>140</v>
      </c>
    </row>
    <row r="196" s="12" customFormat="1" ht="22.8" customHeight="1">
      <c r="A196" s="12"/>
      <c r="B196" s="190"/>
      <c r="C196" s="191"/>
      <c r="D196" s="192" t="s">
        <v>69</v>
      </c>
      <c r="E196" s="204" t="s">
        <v>303</v>
      </c>
      <c r="F196" s="204" t="s">
        <v>304</v>
      </c>
      <c r="G196" s="191"/>
      <c r="H196" s="191"/>
      <c r="I196" s="194"/>
      <c r="J196" s="205">
        <f>BK196</f>
        <v>0</v>
      </c>
      <c r="K196" s="191"/>
      <c r="L196" s="196"/>
      <c r="M196" s="197"/>
      <c r="N196" s="198"/>
      <c r="O196" s="198"/>
      <c r="P196" s="199">
        <f>SUM(P197:P209)</f>
        <v>0</v>
      </c>
      <c r="Q196" s="198"/>
      <c r="R196" s="199">
        <f>SUM(R197:R209)</f>
        <v>0</v>
      </c>
      <c r="S196" s="198"/>
      <c r="T196" s="200">
        <f>SUM(T197:T209)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01" t="s">
        <v>78</v>
      </c>
      <c r="AT196" s="202" t="s">
        <v>69</v>
      </c>
      <c r="AU196" s="202" t="s">
        <v>78</v>
      </c>
      <c r="AY196" s="201" t="s">
        <v>140</v>
      </c>
      <c r="BK196" s="203">
        <f>SUM(BK197:BK209)</f>
        <v>0</v>
      </c>
    </row>
    <row r="197" s="2" customFormat="1" ht="16.5" customHeight="1">
      <c r="A197" s="40"/>
      <c r="B197" s="41"/>
      <c r="C197" s="206" t="s">
        <v>312</v>
      </c>
      <c r="D197" s="206" t="s">
        <v>143</v>
      </c>
      <c r="E197" s="207" t="s">
        <v>1388</v>
      </c>
      <c r="F197" s="208" t="s">
        <v>1389</v>
      </c>
      <c r="G197" s="209" t="s">
        <v>308</v>
      </c>
      <c r="H197" s="210">
        <v>1.8560000000000001</v>
      </c>
      <c r="I197" s="211"/>
      <c r="J197" s="212">
        <f>ROUND(I197*H197,2)</f>
        <v>0</v>
      </c>
      <c r="K197" s="208" t="s">
        <v>147</v>
      </c>
      <c r="L197" s="46"/>
      <c r="M197" s="213" t="s">
        <v>19</v>
      </c>
      <c r="N197" s="214" t="s">
        <v>42</v>
      </c>
      <c r="O197" s="86"/>
      <c r="P197" s="215">
        <f>O197*H197</f>
        <v>0</v>
      </c>
      <c r="Q197" s="215">
        <v>0</v>
      </c>
      <c r="R197" s="215">
        <f>Q197*H197</f>
        <v>0</v>
      </c>
      <c r="S197" s="215">
        <v>0</v>
      </c>
      <c r="T197" s="216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17" t="s">
        <v>148</v>
      </c>
      <c r="AT197" s="217" t="s">
        <v>143</v>
      </c>
      <c r="AU197" s="217" t="s">
        <v>149</v>
      </c>
      <c r="AY197" s="19" t="s">
        <v>140</v>
      </c>
      <c r="BE197" s="218">
        <f>IF(N197="základní",J197,0)</f>
        <v>0</v>
      </c>
      <c r="BF197" s="218">
        <f>IF(N197="snížená",J197,0)</f>
        <v>0</v>
      </c>
      <c r="BG197" s="218">
        <f>IF(N197="zákl. přenesená",J197,0)</f>
        <v>0</v>
      </c>
      <c r="BH197" s="218">
        <f>IF(N197="sníž. přenesená",J197,0)</f>
        <v>0</v>
      </c>
      <c r="BI197" s="218">
        <f>IF(N197="nulová",J197,0)</f>
        <v>0</v>
      </c>
      <c r="BJ197" s="19" t="s">
        <v>149</v>
      </c>
      <c r="BK197" s="218">
        <f>ROUND(I197*H197,2)</f>
        <v>0</v>
      </c>
      <c r="BL197" s="19" t="s">
        <v>148</v>
      </c>
      <c r="BM197" s="217" t="s">
        <v>1937</v>
      </c>
    </row>
    <row r="198" s="2" customFormat="1">
      <c r="A198" s="40"/>
      <c r="B198" s="41"/>
      <c r="C198" s="42"/>
      <c r="D198" s="219" t="s">
        <v>151</v>
      </c>
      <c r="E198" s="42"/>
      <c r="F198" s="220" t="s">
        <v>1391</v>
      </c>
      <c r="G198" s="42"/>
      <c r="H198" s="42"/>
      <c r="I198" s="221"/>
      <c r="J198" s="42"/>
      <c r="K198" s="42"/>
      <c r="L198" s="46"/>
      <c r="M198" s="222"/>
      <c r="N198" s="223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151</v>
      </c>
      <c r="AU198" s="19" t="s">
        <v>149</v>
      </c>
    </row>
    <row r="199" s="2" customFormat="1">
      <c r="A199" s="40"/>
      <c r="B199" s="41"/>
      <c r="C199" s="42"/>
      <c r="D199" s="224" t="s">
        <v>153</v>
      </c>
      <c r="E199" s="42"/>
      <c r="F199" s="225" t="s">
        <v>1392</v>
      </c>
      <c r="G199" s="42"/>
      <c r="H199" s="42"/>
      <c r="I199" s="221"/>
      <c r="J199" s="42"/>
      <c r="K199" s="42"/>
      <c r="L199" s="46"/>
      <c r="M199" s="222"/>
      <c r="N199" s="223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153</v>
      </c>
      <c r="AU199" s="19" t="s">
        <v>149</v>
      </c>
    </row>
    <row r="200" s="2" customFormat="1" ht="16.5" customHeight="1">
      <c r="A200" s="40"/>
      <c r="B200" s="41"/>
      <c r="C200" s="206" t="s">
        <v>7</v>
      </c>
      <c r="D200" s="206" t="s">
        <v>143</v>
      </c>
      <c r="E200" s="207" t="s">
        <v>313</v>
      </c>
      <c r="F200" s="208" t="s">
        <v>314</v>
      </c>
      <c r="G200" s="209" t="s">
        <v>308</v>
      </c>
      <c r="H200" s="210">
        <v>1.8560000000000001</v>
      </c>
      <c r="I200" s="211"/>
      <c r="J200" s="212">
        <f>ROUND(I200*H200,2)</f>
        <v>0</v>
      </c>
      <c r="K200" s="208" t="s">
        <v>147</v>
      </c>
      <c r="L200" s="46"/>
      <c r="M200" s="213" t="s">
        <v>19</v>
      </c>
      <c r="N200" s="214" t="s">
        <v>42</v>
      </c>
      <c r="O200" s="86"/>
      <c r="P200" s="215">
        <f>O200*H200</f>
        <v>0</v>
      </c>
      <c r="Q200" s="215">
        <v>0</v>
      </c>
      <c r="R200" s="215">
        <f>Q200*H200</f>
        <v>0</v>
      </c>
      <c r="S200" s="215">
        <v>0</v>
      </c>
      <c r="T200" s="216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17" t="s">
        <v>148</v>
      </c>
      <c r="AT200" s="217" t="s">
        <v>143</v>
      </c>
      <c r="AU200" s="217" t="s">
        <v>149</v>
      </c>
      <c r="AY200" s="19" t="s">
        <v>140</v>
      </c>
      <c r="BE200" s="218">
        <f>IF(N200="základní",J200,0)</f>
        <v>0</v>
      </c>
      <c r="BF200" s="218">
        <f>IF(N200="snížená",J200,0)</f>
        <v>0</v>
      </c>
      <c r="BG200" s="218">
        <f>IF(N200="zákl. přenesená",J200,0)</f>
        <v>0</v>
      </c>
      <c r="BH200" s="218">
        <f>IF(N200="sníž. přenesená",J200,0)</f>
        <v>0</v>
      </c>
      <c r="BI200" s="218">
        <f>IF(N200="nulová",J200,0)</f>
        <v>0</v>
      </c>
      <c r="BJ200" s="19" t="s">
        <v>149</v>
      </c>
      <c r="BK200" s="218">
        <f>ROUND(I200*H200,2)</f>
        <v>0</v>
      </c>
      <c r="BL200" s="19" t="s">
        <v>148</v>
      </c>
      <c r="BM200" s="217" t="s">
        <v>1938</v>
      </c>
    </row>
    <row r="201" s="2" customFormat="1">
      <c r="A201" s="40"/>
      <c r="B201" s="41"/>
      <c r="C201" s="42"/>
      <c r="D201" s="219" t="s">
        <v>151</v>
      </c>
      <c r="E201" s="42"/>
      <c r="F201" s="220" t="s">
        <v>316</v>
      </c>
      <c r="G201" s="42"/>
      <c r="H201" s="42"/>
      <c r="I201" s="221"/>
      <c r="J201" s="42"/>
      <c r="K201" s="42"/>
      <c r="L201" s="46"/>
      <c r="M201" s="222"/>
      <c r="N201" s="223"/>
      <c r="O201" s="86"/>
      <c r="P201" s="86"/>
      <c r="Q201" s="86"/>
      <c r="R201" s="86"/>
      <c r="S201" s="86"/>
      <c r="T201" s="87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151</v>
      </c>
      <c r="AU201" s="19" t="s">
        <v>149</v>
      </c>
    </row>
    <row r="202" s="2" customFormat="1">
      <c r="A202" s="40"/>
      <c r="B202" s="41"/>
      <c r="C202" s="42"/>
      <c r="D202" s="224" t="s">
        <v>153</v>
      </c>
      <c r="E202" s="42"/>
      <c r="F202" s="225" t="s">
        <v>317</v>
      </c>
      <c r="G202" s="42"/>
      <c r="H202" s="42"/>
      <c r="I202" s="221"/>
      <c r="J202" s="42"/>
      <c r="K202" s="42"/>
      <c r="L202" s="46"/>
      <c r="M202" s="222"/>
      <c r="N202" s="223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153</v>
      </c>
      <c r="AU202" s="19" t="s">
        <v>149</v>
      </c>
    </row>
    <row r="203" s="2" customFormat="1" ht="16.5" customHeight="1">
      <c r="A203" s="40"/>
      <c r="B203" s="41"/>
      <c r="C203" s="206" t="s">
        <v>324</v>
      </c>
      <c r="D203" s="206" t="s">
        <v>143</v>
      </c>
      <c r="E203" s="207" t="s">
        <v>318</v>
      </c>
      <c r="F203" s="208" t="s">
        <v>319</v>
      </c>
      <c r="G203" s="209" t="s">
        <v>308</v>
      </c>
      <c r="H203" s="210">
        <v>22.271999999999998</v>
      </c>
      <c r="I203" s="211"/>
      <c r="J203" s="212">
        <f>ROUND(I203*H203,2)</f>
        <v>0</v>
      </c>
      <c r="K203" s="208" t="s">
        <v>147</v>
      </c>
      <c r="L203" s="46"/>
      <c r="M203" s="213" t="s">
        <v>19</v>
      </c>
      <c r="N203" s="214" t="s">
        <v>42</v>
      </c>
      <c r="O203" s="86"/>
      <c r="P203" s="215">
        <f>O203*H203</f>
        <v>0</v>
      </c>
      <c r="Q203" s="215">
        <v>0</v>
      </c>
      <c r="R203" s="215">
        <f>Q203*H203</f>
        <v>0</v>
      </c>
      <c r="S203" s="215">
        <v>0</v>
      </c>
      <c r="T203" s="216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17" t="s">
        <v>148</v>
      </c>
      <c r="AT203" s="217" t="s">
        <v>143</v>
      </c>
      <c r="AU203" s="217" t="s">
        <v>149</v>
      </c>
      <c r="AY203" s="19" t="s">
        <v>140</v>
      </c>
      <c r="BE203" s="218">
        <f>IF(N203="základní",J203,0)</f>
        <v>0</v>
      </c>
      <c r="BF203" s="218">
        <f>IF(N203="snížená",J203,0)</f>
        <v>0</v>
      </c>
      <c r="BG203" s="218">
        <f>IF(N203="zákl. přenesená",J203,0)</f>
        <v>0</v>
      </c>
      <c r="BH203" s="218">
        <f>IF(N203="sníž. přenesená",J203,0)</f>
        <v>0</v>
      </c>
      <c r="BI203" s="218">
        <f>IF(N203="nulová",J203,0)</f>
        <v>0</v>
      </c>
      <c r="BJ203" s="19" t="s">
        <v>149</v>
      </c>
      <c r="BK203" s="218">
        <f>ROUND(I203*H203,2)</f>
        <v>0</v>
      </c>
      <c r="BL203" s="19" t="s">
        <v>148</v>
      </c>
      <c r="BM203" s="217" t="s">
        <v>1939</v>
      </c>
    </row>
    <row r="204" s="2" customFormat="1">
      <c r="A204" s="40"/>
      <c r="B204" s="41"/>
      <c r="C204" s="42"/>
      <c r="D204" s="219" t="s">
        <v>151</v>
      </c>
      <c r="E204" s="42"/>
      <c r="F204" s="220" t="s">
        <v>321</v>
      </c>
      <c r="G204" s="42"/>
      <c r="H204" s="42"/>
      <c r="I204" s="221"/>
      <c r="J204" s="42"/>
      <c r="K204" s="42"/>
      <c r="L204" s="46"/>
      <c r="M204" s="222"/>
      <c r="N204" s="223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151</v>
      </c>
      <c r="AU204" s="19" t="s">
        <v>149</v>
      </c>
    </row>
    <row r="205" s="2" customFormat="1">
      <c r="A205" s="40"/>
      <c r="B205" s="41"/>
      <c r="C205" s="42"/>
      <c r="D205" s="224" t="s">
        <v>153</v>
      </c>
      <c r="E205" s="42"/>
      <c r="F205" s="225" t="s">
        <v>322</v>
      </c>
      <c r="G205" s="42"/>
      <c r="H205" s="42"/>
      <c r="I205" s="221"/>
      <c r="J205" s="42"/>
      <c r="K205" s="42"/>
      <c r="L205" s="46"/>
      <c r="M205" s="222"/>
      <c r="N205" s="223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153</v>
      </c>
      <c r="AU205" s="19" t="s">
        <v>149</v>
      </c>
    </row>
    <row r="206" s="13" customFormat="1">
      <c r="A206" s="13"/>
      <c r="B206" s="226"/>
      <c r="C206" s="227"/>
      <c r="D206" s="219" t="s">
        <v>155</v>
      </c>
      <c r="E206" s="227"/>
      <c r="F206" s="229" t="s">
        <v>1940</v>
      </c>
      <c r="G206" s="227"/>
      <c r="H206" s="230">
        <v>22.271999999999998</v>
      </c>
      <c r="I206" s="231"/>
      <c r="J206" s="227"/>
      <c r="K206" s="227"/>
      <c r="L206" s="232"/>
      <c r="M206" s="233"/>
      <c r="N206" s="234"/>
      <c r="O206" s="234"/>
      <c r="P206" s="234"/>
      <c r="Q206" s="234"/>
      <c r="R206" s="234"/>
      <c r="S206" s="234"/>
      <c r="T206" s="23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6" t="s">
        <v>155</v>
      </c>
      <c r="AU206" s="236" t="s">
        <v>149</v>
      </c>
      <c r="AV206" s="13" t="s">
        <v>149</v>
      </c>
      <c r="AW206" s="13" t="s">
        <v>4</v>
      </c>
      <c r="AX206" s="13" t="s">
        <v>78</v>
      </c>
      <c r="AY206" s="236" t="s">
        <v>140</v>
      </c>
    </row>
    <row r="207" s="2" customFormat="1" ht="21.75" customHeight="1">
      <c r="A207" s="40"/>
      <c r="B207" s="41"/>
      <c r="C207" s="206" t="s">
        <v>332</v>
      </c>
      <c r="D207" s="206" t="s">
        <v>143</v>
      </c>
      <c r="E207" s="207" t="s">
        <v>325</v>
      </c>
      <c r="F207" s="208" t="s">
        <v>326</v>
      </c>
      <c r="G207" s="209" t="s">
        <v>308</v>
      </c>
      <c r="H207" s="210">
        <v>1.8560000000000001</v>
      </c>
      <c r="I207" s="211"/>
      <c r="J207" s="212">
        <f>ROUND(I207*H207,2)</f>
        <v>0</v>
      </c>
      <c r="K207" s="208" t="s">
        <v>147</v>
      </c>
      <c r="L207" s="46"/>
      <c r="M207" s="213" t="s">
        <v>19</v>
      </c>
      <c r="N207" s="214" t="s">
        <v>42</v>
      </c>
      <c r="O207" s="86"/>
      <c r="P207" s="215">
        <f>O207*H207</f>
        <v>0</v>
      </c>
      <c r="Q207" s="215">
        <v>0</v>
      </c>
      <c r="R207" s="215">
        <f>Q207*H207</f>
        <v>0</v>
      </c>
      <c r="S207" s="215">
        <v>0</v>
      </c>
      <c r="T207" s="216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17" t="s">
        <v>148</v>
      </c>
      <c r="AT207" s="217" t="s">
        <v>143</v>
      </c>
      <c r="AU207" s="217" t="s">
        <v>149</v>
      </c>
      <c r="AY207" s="19" t="s">
        <v>140</v>
      </c>
      <c r="BE207" s="218">
        <f>IF(N207="základní",J207,0)</f>
        <v>0</v>
      </c>
      <c r="BF207" s="218">
        <f>IF(N207="snížená",J207,0)</f>
        <v>0</v>
      </c>
      <c r="BG207" s="218">
        <f>IF(N207="zákl. přenesená",J207,0)</f>
        <v>0</v>
      </c>
      <c r="BH207" s="218">
        <f>IF(N207="sníž. přenesená",J207,0)</f>
        <v>0</v>
      </c>
      <c r="BI207" s="218">
        <f>IF(N207="nulová",J207,0)</f>
        <v>0</v>
      </c>
      <c r="BJ207" s="19" t="s">
        <v>149</v>
      </c>
      <c r="BK207" s="218">
        <f>ROUND(I207*H207,2)</f>
        <v>0</v>
      </c>
      <c r="BL207" s="19" t="s">
        <v>148</v>
      </c>
      <c r="BM207" s="217" t="s">
        <v>1941</v>
      </c>
    </row>
    <row r="208" s="2" customFormat="1">
      <c r="A208" s="40"/>
      <c r="B208" s="41"/>
      <c r="C208" s="42"/>
      <c r="D208" s="219" t="s">
        <v>151</v>
      </c>
      <c r="E208" s="42"/>
      <c r="F208" s="220" t="s">
        <v>328</v>
      </c>
      <c r="G208" s="42"/>
      <c r="H208" s="42"/>
      <c r="I208" s="221"/>
      <c r="J208" s="42"/>
      <c r="K208" s="42"/>
      <c r="L208" s="46"/>
      <c r="M208" s="222"/>
      <c r="N208" s="223"/>
      <c r="O208" s="86"/>
      <c r="P208" s="86"/>
      <c r="Q208" s="86"/>
      <c r="R208" s="86"/>
      <c r="S208" s="86"/>
      <c r="T208" s="87"/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T208" s="19" t="s">
        <v>151</v>
      </c>
      <c r="AU208" s="19" t="s">
        <v>149</v>
      </c>
    </row>
    <row r="209" s="2" customFormat="1">
      <c r="A209" s="40"/>
      <c r="B209" s="41"/>
      <c r="C209" s="42"/>
      <c r="D209" s="224" t="s">
        <v>153</v>
      </c>
      <c r="E209" s="42"/>
      <c r="F209" s="225" t="s">
        <v>329</v>
      </c>
      <c r="G209" s="42"/>
      <c r="H209" s="42"/>
      <c r="I209" s="221"/>
      <c r="J209" s="42"/>
      <c r="K209" s="42"/>
      <c r="L209" s="46"/>
      <c r="M209" s="222"/>
      <c r="N209" s="223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153</v>
      </c>
      <c r="AU209" s="19" t="s">
        <v>149</v>
      </c>
    </row>
    <row r="210" s="12" customFormat="1" ht="22.8" customHeight="1">
      <c r="A210" s="12"/>
      <c r="B210" s="190"/>
      <c r="C210" s="191"/>
      <c r="D210" s="192" t="s">
        <v>69</v>
      </c>
      <c r="E210" s="204" t="s">
        <v>330</v>
      </c>
      <c r="F210" s="204" t="s">
        <v>331</v>
      </c>
      <c r="G210" s="191"/>
      <c r="H210" s="191"/>
      <c r="I210" s="194"/>
      <c r="J210" s="205">
        <f>BK210</f>
        <v>0</v>
      </c>
      <c r="K210" s="191"/>
      <c r="L210" s="196"/>
      <c r="M210" s="197"/>
      <c r="N210" s="198"/>
      <c r="O210" s="198"/>
      <c r="P210" s="199">
        <f>SUM(P211:P213)</f>
        <v>0</v>
      </c>
      <c r="Q210" s="198"/>
      <c r="R210" s="199">
        <f>SUM(R211:R213)</f>
        <v>0</v>
      </c>
      <c r="S210" s="198"/>
      <c r="T210" s="200">
        <f>SUM(T211:T213)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01" t="s">
        <v>78</v>
      </c>
      <c r="AT210" s="202" t="s">
        <v>69</v>
      </c>
      <c r="AU210" s="202" t="s">
        <v>78</v>
      </c>
      <c r="AY210" s="201" t="s">
        <v>140</v>
      </c>
      <c r="BK210" s="203">
        <f>SUM(BK211:BK213)</f>
        <v>0</v>
      </c>
    </row>
    <row r="211" s="2" customFormat="1" ht="16.5" customHeight="1">
      <c r="A211" s="40"/>
      <c r="B211" s="41"/>
      <c r="C211" s="206" t="s">
        <v>342</v>
      </c>
      <c r="D211" s="206" t="s">
        <v>143</v>
      </c>
      <c r="E211" s="207" t="s">
        <v>333</v>
      </c>
      <c r="F211" s="208" t="s">
        <v>334</v>
      </c>
      <c r="G211" s="209" t="s">
        <v>308</v>
      </c>
      <c r="H211" s="210">
        <v>1.3600000000000001</v>
      </c>
      <c r="I211" s="211"/>
      <c r="J211" s="212">
        <f>ROUND(I211*H211,2)</f>
        <v>0</v>
      </c>
      <c r="K211" s="208" t="s">
        <v>147</v>
      </c>
      <c r="L211" s="46"/>
      <c r="M211" s="213" t="s">
        <v>19</v>
      </c>
      <c r="N211" s="214" t="s">
        <v>42</v>
      </c>
      <c r="O211" s="86"/>
      <c r="P211" s="215">
        <f>O211*H211</f>
        <v>0</v>
      </c>
      <c r="Q211" s="215">
        <v>0</v>
      </c>
      <c r="R211" s="215">
        <f>Q211*H211</f>
        <v>0</v>
      </c>
      <c r="S211" s="215">
        <v>0</v>
      </c>
      <c r="T211" s="216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17" t="s">
        <v>148</v>
      </c>
      <c r="AT211" s="217" t="s">
        <v>143</v>
      </c>
      <c r="AU211" s="217" t="s">
        <v>149</v>
      </c>
      <c r="AY211" s="19" t="s">
        <v>140</v>
      </c>
      <c r="BE211" s="218">
        <f>IF(N211="základní",J211,0)</f>
        <v>0</v>
      </c>
      <c r="BF211" s="218">
        <f>IF(N211="snížená",J211,0)</f>
        <v>0</v>
      </c>
      <c r="BG211" s="218">
        <f>IF(N211="zákl. přenesená",J211,0)</f>
        <v>0</v>
      </c>
      <c r="BH211" s="218">
        <f>IF(N211="sníž. přenesená",J211,0)</f>
        <v>0</v>
      </c>
      <c r="BI211" s="218">
        <f>IF(N211="nulová",J211,0)</f>
        <v>0</v>
      </c>
      <c r="BJ211" s="19" t="s">
        <v>149</v>
      </c>
      <c r="BK211" s="218">
        <f>ROUND(I211*H211,2)</f>
        <v>0</v>
      </c>
      <c r="BL211" s="19" t="s">
        <v>148</v>
      </c>
      <c r="BM211" s="217" t="s">
        <v>1942</v>
      </c>
    </row>
    <row r="212" s="2" customFormat="1">
      <c r="A212" s="40"/>
      <c r="B212" s="41"/>
      <c r="C212" s="42"/>
      <c r="D212" s="219" t="s">
        <v>151</v>
      </c>
      <c r="E212" s="42"/>
      <c r="F212" s="220" t="s">
        <v>336</v>
      </c>
      <c r="G212" s="42"/>
      <c r="H212" s="42"/>
      <c r="I212" s="221"/>
      <c r="J212" s="42"/>
      <c r="K212" s="42"/>
      <c r="L212" s="46"/>
      <c r="M212" s="222"/>
      <c r="N212" s="223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151</v>
      </c>
      <c r="AU212" s="19" t="s">
        <v>149</v>
      </c>
    </row>
    <row r="213" s="2" customFormat="1">
      <c r="A213" s="40"/>
      <c r="B213" s="41"/>
      <c r="C213" s="42"/>
      <c r="D213" s="224" t="s">
        <v>153</v>
      </c>
      <c r="E213" s="42"/>
      <c r="F213" s="225" t="s">
        <v>337</v>
      </c>
      <c r="G213" s="42"/>
      <c r="H213" s="42"/>
      <c r="I213" s="221"/>
      <c r="J213" s="42"/>
      <c r="K213" s="42"/>
      <c r="L213" s="46"/>
      <c r="M213" s="222"/>
      <c r="N213" s="223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153</v>
      </c>
      <c r="AU213" s="19" t="s">
        <v>149</v>
      </c>
    </row>
    <row r="214" s="12" customFormat="1" ht="25.92" customHeight="1">
      <c r="A214" s="12"/>
      <c r="B214" s="190"/>
      <c r="C214" s="191"/>
      <c r="D214" s="192" t="s">
        <v>69</v>
      </c>
      <c r="E214" s="193" t="s">
        <v>338</v>
      </c>
      <c r="F214" s="193" t="s">
        <v>339</v>
      </c>
      <c r="G214" s="191"/>
      <c r="H214" s="191"/>
      <c r="I214" s="194"/>
      <c r="J214" s="195">
        <f>BK214</f>
        <v>0</v>
      </c>
      <c r="K214" s="191"/>
      <c r="L214" s="196"/>
      <c r="M214" s="197"/>
      <c r="N214" s="198"/>
      <c r="O214" s="198"/>
      <c r="P214" s="199">
        <f>P215+P223+P253+P294</f>
        <v>0</v>
      </c>
      <c r="Q214" s="198"/>
      <c r="R214" s="199">
        <f>R215+R223+R253+R294</f>
        <v>0.70572067000000005</v>
      </c>
      <c r="S214" s="198"/>
      <c r="T214" s="200">
        <f>T215+T223+T253+T294</f>
        <v>0.11063310000000001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01" t="s">
        <v>149</v>
      </c>
      <c r="AT214" s="202" t="s">
        <v>69</v>
      </c>
      <c r="AU214" s="202" t="s">
        <v>70</v>
      </c>
      <c r="AY214" s="201" t="s">
        <v>140</v>
      </c>
      <c r="BK214" s="203">
        <f>BK215+BK223+BK253+BK294</f>
        <v>0</v>
      </c>
    </row>
    <row r="215" s="12" customFormat="1" ht="22.8" customHeight="1">
      <c r="A215" s="12"/>
      <c r="B215" s="190"/>
      <c r="C215" s="191"/>
      <c r="D215" s="192" t="s">
        <v>69</v>
      </c>
      <c r="E215" s="204" t="s">
        <v>654</v>
      </c>
      <c r="F215" s="204" t="s">
        <v>655</v>
      </c>
      <c r="G215" s="191"/>
      <c r="H215" s="191"/>
      <c r="I215" s="194"/>
      <c r="J215" s="205">
        <f>BK215</f>
        <v>0</v>
      </c>
      <c r="K215" s="191"/>
      <c r="L215" s="196"/>
      <c r="M215" s="197"/>
      <c r="N215" s="198"/>
      <c r="O215" s="198"/>
      <c r="P215" s="199">
        <f>SUM(P216:P222)</f>
        <v>0</v>
      </c>
      <c r="Q215" s="198"/>
      <c r="R215" s="199">
        <f>SUM(R216:R222)</f>
        <v>0</v>
      </c>
      <c r="S215" s="198"/>
      <c r="T215" s="200">
        <f>SUM(T216:T222)</f>
        <v>0.031890000000000002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01" t="s">
        <v>149</v>
      </c>
      <c r="AT215" s="202" t="s">
        <v>69</v>
      </c>
      <c r="AU215" s="202" t="s">
        <v>78</v>
      </c>
      <c r="AY215" s="201" t="s">
        <v>140</v>
      </c>
      <c r="BK215" s="203">
        <f>SUM(BK216:BK222)</f>
        <v>0</v>
      </c>
    </row>
    <row r="216" s="2" customFormat="1" ht="16.5" customHeight="1">
      <c r="A216" s="40"/>
      <c r="B216" s="41"/>
      <c r="C216" s="206" t="s">
        <v>350</v>
      </c>
      <c r="D216" s="206" t="s">
        <v>143</v>
      </c>
      <c r="E216" s="207" t="s">
        <v>1943</v>
      </c>
      <c r="F216" s="208" t="s">
        <v>1944</v>
      </c>
      <c r="G216" s="209" t="s">
        <v>362</v>
      </c>
      <c r="H216" s="210">
        <v>1</v>
      </c>
      <c r="I216" s="211"/>
      <c r="J216" s="212">
        <f>ROUND(I216*H216,2)</f>
        <v>0</v>
      </c>
      <c r="K216" s="208" t="s">
        <v>147</v>
      </c>
      <c r="L216" s="46"/>
      <c r="M216" s="213" t="s">
        <v>19</v>
      </c>
      <c r="N216" s="214" t="s">
        <v>42</v>
      </c>
      <c r="O216" s="86"/>
      <c r="P216" s="215">
        <f>O216*H216</f>
        <v>0</v>
      </c>
      <c r="Q216" s="215">
        <v>0</v>
      </c>
      <c r="R216" s="215">
        <f>Q216*H216</f>
        <v>0</v>
      </c>
      <c r="S216" s="215">
        <v>0.029999999999999999</v>
      </c>
      <c r="T216" s="216">
        <f>S216*H216</f>
        <v>0.029999999999999999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17" t="s">
        <v>284</v>
      </c>
      <c r="AT216" s="217" t="s">
        <v>143</v>
      </c>
      <c r="AU216" s="217" t="s">
        <v>149</v>
      </c>
      <c r="AY216" s="19" t="s">
        <v>140</v>
      </c>
      <c r="BE216" s="218">
        <f>IF(N216="základní",J216,0)</f>
        <v>0</v>
      </c>
      <c r="BF216" s="218">
        <f>IF(N216="snížená",J216,0)</f>
        <v>0</v>
      </c>
      <c r="BG216" s="218">
        <f>IF(N216="zákl. přenesená",J216,0)</f>
        <v>0</v>
      </c>
      <c r="BH216" s="218">
        <f>IF(N216="sníž. přenesená",J216,0)</f>
        <v>0</v>
      </c>
      <c r="BI216" s="218">
        <f>IF(N216="nulová",J216,0)</f>
        <v>0</v>
      </c>
      <c r="BJ216" s="19" t="s">
        <v>149</v>
      </c>
      <c r="BK216" s="218">
        <f>ROUND(I216*H216,2)</f>
        <v>0</v>
      </c>
      <c r="BL216" s="19" t="s">
        <v>284</v>
      </c>
      <c r="BM216" s="217" t="s">
        <v>1945</v>
      </c>
    </row>
    <row r="217" s="2" customFormat="1">
      <c r="A217" s="40"/>
      <c r="B217" s="41"/>
      <c r="C217" s="42"/>
      <c r="D217" s="219" t="s">
        <v>151</v>
      </c>
      <c r="E217" s="42"/>
      <c r="F217" s="220" t="s">
        <v>1946</v>
      </c>
      <c r="G217" s="42"/>
      <c r="H217" s="42"/>
      <c r="I217" s="221"/>
      <c r="J217" s="42"/>
      <c r="K217" s="42"/>
      <c r="L217" s="46"/>
      <c r="M217" s="222"/>
      <c r="N217" s="223"/>
      <c r="O217" s="86"/>
      <c r="P217" s="86"/>
      <c r="Q217" s="86"/>
      <c r="R217" s="86"/>
      <c r="S217" s="86"/>
      <c r="T217" s="87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151</v>
      </c>
      <c r="AU217" s="19" t="s">
        <v>149</v>
      </c>
    </row>
    <row r="218" s="2" customFormat="1">
      <c r="A218" s="40"/>
      <c r="B218" s="41"/>
      <c r="C218" s="42"/>
      <c r="D218" s="224" t="s">
        <v>153</v>
      </c>
      <c r="E218" s="42"/>
      <c r="F218" s="225" t="s">
        <v>1947</v>
      </c>
      <c r="G218" s="42"/>
      <c r="H218" s="42"/>
      <c r="I218" s="221"/>
      <c r="J218" s="42"/>
      <c r="K218" s="42"/>
      <c r="L218" s="46"/>
      <c r="M218" s="222"/>
      <c r="N218" s="223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153</v>
      </c>
      <c r="AU218" s="19" t="s">
        <v>149</v>
      </c>
    </row>
    <row r="219" s="13" customFormat="1">
      <c r="A219" s="13"/>
      <c r="B219" s="226"/>
      <c r="C219" s="227"/>
      <c r="D219" s="219" t="s">
        <v>155</v>
      </c>
      <c r="E219" s="228" t="s">
        <v>19</v>
      </c>
      <c r="F219" s="229" t="s">
        <v>1948</v>
      </c>
      <c r="G219" s="227"/>
      <c r="H219" s="230">
        <v>1</v>
      </c>
      <c r="I219" s="231"/>
      <c r="J219" s="227"/>
      <c r="K219" s="227"/>
      <c r="L219" s="232"/>
      <c r="M219" s="233"/>
      <c r="N219" s="234"/>
      <c r="O219" s="234"/>
      <c r="P219" s="234"/>
      <c r="Q219" s="234"/>
      <c r="R219" s="234"/>
      <c r="S219" s="234"/>
      <c r="T219" s="235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6" t="s">
        <v>155</v>
      </c>
      <c r="AU219" s="236" t="s">
        <v>149</v>
      </c>
      <c r="AV219" s="13" t="s">
        <v>149</v>
      </c>
      <c r="AW219" s="13" t="s">
        <v>32</v>
      </c>
      <c r="AX219" s="13" t="s">
        <v>78</v>
      </c>
      <c r="AY219" s="236" t="s">
        <v>140</v>
      </c>
    </row>
    <row r="220" s="2" customFormat="1" ht="16.5" customHeight="1">
      <c r="A220" s="40"/>
      <c r="B220" s="41"/>
      <c r="C220" s="206" t="s">
        <v>359</v>
      </c>
      <c r="D220" s="206" t="s">
        <v>143</v>
      </c>
      <c r="E220" s="207" t="s">
        <v>1949</v>
      </c>
      <c r="F220" s="208" t="s">
        <v>1950</v>
      </c>
      <c r="G220" s="209" t="s">
        <v>362</v>
      </c>
      <c r="H220" s="210">
        <v>3</v>
      </c>
      <c r="I220" s="211"/>
      <c r="J220" s="212">
        <f>ROUND(I220*H220,2)</f>
        <v>0</v>
      </c>
      <c r="K220" s="208" t="s">
        <v>147</v>
      </c>
      <c r="L220" s="46"/>
      <c r="M220" s="213" t="s">
        <v>19</v>
      </c>
      <c r="N220" s="214" t="s">
        <v>42</v>
      </c>
      <c r="O220" s="86"/>
      <c r="P220" s="215">
        <f>O220*H220</f>
        <v>0</v>
      </c>
      <c r="Q220" s="215">
        <v>0</v>
      </c>
      <c r="R220" s="215">
        <f>Q220*H220</f>
        <v>0</v>
      </c>
      <c r="S220" s="215">
        <v>0.00063000000000000003</v>
      </c>
      <c r="T220" s="216">
        <f>S220*H220</f>
        <v>0.0018900000000000002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17" t="s">
        <v>284</v>
      </c>
      <c r="AT220" s="217" t="s">
        <v>143</v>
      </c>
      <c r="AU220" s="217" t="s">
        <v>149</v>
      </c>
      <c r="AY220" s="19" t="s">
        <v>140</v>
      </c>
      <c r="BE220" s="218">
        <f>IF(N220="základní",J220,0)</f>
        <v>0</v>
      </c>
      <c r="BF220" s="218">
        <f>IF(N220="snížená",J220,0)</f>
        <v>0</v>
      </c>
      <c r="BG220" s="218">
        <f>IF(N220="zákl. přenesená",J220,0)</f>
        <v>0</v>
      </c>
      <c r="BH220" s="218">
        <f>IF(N220="sníž. přenesená",J220,0)</f>
        <v>0</v>
      </c>
      <c r="BI220" s="218">
        <f>IF(N220="nulová",J220,0)</f>
        <v>0</v>
      </c>
      <c r="BJ220" s="19" t="s">
        <v>149</v>
      </c>
      <c r="BK220" s="218">
        <f>ROUND(I220*H220,2)</f>
        <v>0</v>
      </c>
      <c r="BL220" s="19" t="s">
        <v>284</v>
      </c>
      <c r="BM220" s="217" t="s">
        <v>1951</v>
      </c>
    </row>
    <row r="221" s="2" customFormat="1">
      <c r="A221" s="40"/>
      <c r="B221" s="41"/>
      <c r="C221" s="42"/>
      <c r="D221" s="219" t="s">
        <v>151</v>
      </c>
      <c r="E221" s="42"/>
      <c r="F221" s="220" t="s">
        <v>1952</v>
      </c>
      <c r="G221" s="42"/>
      <c r="H221" s="42"/>
      <c r="I221" s="221"/>
      <c r="J221" s="42"/>
      <c r="K221" s="42"/>
      <c r="L221" s="46"/>
      <c r="M221" s="222"/>
      <c r="N221" s="223"/>
      <c r="O221" s="86"/>
      <c r="P221" s="86"/>
      <c r="Q221" s="86"/>
      <c r="R221" s="86"/>
      <c r="S221" s="86"/>
      <c r="T221" s="87"/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T221" s="19" t="s">
        <v>151</v>
      </c>
      <c r="AU221" s="19" t="s">
        <v>149</v>
      </c>
    </row>
    <row r="222" s="2" customFormat="1">
      <c r="A222" s="40"/>
      <c r="B222" s="41"/>
      <c r="C222" s="42"/>
      <c r="D222" s="224" t="s">
        <v>153</v>
      </c>
      <c r="E222" s="42"/>
      <c r="F222" s="225" t="s">
        <v>1953</v>
      </c>
      <c r="G222" s="42"/>
      <c r="H222" s="42"/>
      <c r="I222" s="221"/>
      <c r="J222" s="42"/>
      <c r="K222" s="42"/>
      <c r="L222" s="46"/>
      <c r="M222" s="222"/>
      <c r="N222" s="223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153</v>
      </c>
      <c r="AU222" s="19" t="s">
        <v>149</v>
      </c>
    </row>
    <row r="223" s="12" customFormat="1" ht="22.8" customHeight="1">
      <c r="A223" s="12"/>
      <c r="B223" s="190"/>
      <c r="C223" s="191"/>
      <c r="D223" s="192" t="s">
        <v>69</v>
      </c>
      <c r="E223" s="204" t="s">
        <v>741</v>
      </c>
      <c r="F223" s="204" t="s">
        <v>742</v>
      </c>
      <c r="G223" s="191"/>
      <c r="H223" s="191"/>
      <c r="I223" s="194"/>
      <c r="J223" s="205">
        <f>BK223</f>
        <v>0</v>
      </c>
      <c r="K223" s="191"/>
      <c r="L223" s="196"/>
      <c r="M223" s="197"/>
      <c r="N223" s="198"/>
      <c r="O223" s="198"/>
      <c r="P223" s="199">
        <f>SUM(P224:P252)</f>
        <v>0</v>
      </c>
      <c r="Q223" s="198"/>
      <c r="R223" s="199">
        <f>SUM(R224:R252)</f>
        <v>0.3112877</v>
      </c>
      <c r="S223" s="198"/>
      <c r="T223" s="200">
        <f>SUM(T224:T252)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01" t="s">
        <v>149</v>
      </c>
      <c r="AT223" s="202" t="s">
        <v>69</v>
      </c>
      <c r="AU223" s="202" t="s">
        <v>78</v>
      </c>
      <c r="AY223" s="201" t="s">
        <v>140</v>
      </c>
      <c r="BK223" s="203">
        <f>SUM(BK224:BK252)</f>
        <v>0</v>
      </c>
    </row>
    <row r="224" s="2" customFormat="1" ht="16.5" customHeight="1">
      <c r="A224" s="40"/>
      <c r="B224" s="41"/>
      <c r="C224" s="206" t="s">
        <v>367</v>
      </c>
      <c r="D224" s="206" t="s">
        <v>143</v>
      </c>
      <c r="E224" s="207" t="s">
        <v>1954</v>
      </c>
      <c r="F224" s="208" t="s">
        <v>1955</v>
      </c>
      <c r="G224" s="209" t="s">
        <v>146</v>
      </c>
      <c r="H224" s="210">
        <v>9.5999999999999996</v>
      </c>
      <c r="I224" s="211"/>
      <c r="J224" s="212">
        <f>ROUND(I224*H224,2)</f>
        <v>0</v>
      </c>
      <c r="K224" s="208" t="s">
        <v>147</v>
      </c>
      <c r="L224" s="46"/>
      <c r="M224" s="213" t="s">
        <v>19</v>
      </c>
      <c r="N224" s="214" t="s">
        <v>42</v>
      </c>
      <c r="O224" s="86"/>
      <c r="P224" s="215">
        <f>O224*H224</f>
        <v>0</v>
      </c>
      <c r="Q224" s="215">
        <v>0.00025000000000000001</v>
      </c>
      <c r="R224" s="215">
        <f>Q224*H224</f>
        <v>0.0023999999999999998</v>
      </c>
      <c r="S224" s="215">
        <v>0</v>
      </c>
      <c r="T224" s="216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17" t="s">
        <v>284</v>
      </c>
      <c r="AT224" s="217" t="s">
        <v>143</v>
      </c>
      <c r="AU224" s="217" t="s">
        <v>149</v>
      </c>
      <c r="AY224" s="19" t="s">
        <v>140</v>
      </c>
      <c r="BE224" s="218">
        <f>IF(N224="základní",J224,0)</f>
        <v>0</v>
      </c>
      <c r="BF224" s="218">
        <f>IF(N224="snížená",J224,0)</f>
        <v>0</v>
      </c>
      <c r="BG224" s="218">
        <f>IF(N224="zákl. přenesená",J224,0)</f>
        <v>0</v>
      </c>
      <c r="BH224" s="218">
        <f>IF(N224="sníž. přenesená",J224,0)</f>
        <v>0</v>
      </c>
      <c r="BI224" s="218">
        <f>IF(N224="nulová",J224,0)</f>
        <v>0</v>
      </c>
      <c r="BJ224" s="19" t="s">
        <v>149</v>
      </c>
      <c r="BK224" s="218">
        <f>ROUND(I224*H224,2)</f>
        <v>0</v>
      </c>
      <c r="BL224" s="19" t="s">
        <v>284</v>
      </c>
      <c r="BM224" s="217" t="s">
        <v>1956</v>
      </c>
    </row>
    <row r="225" s="2" customFormat="1">
      <c r="A225" s="40"/>
      <c r="B225" s="41"/>
      <c r="C225" s="42"/>
      <c r="D225" s="219" t="s">
        <v>151</v>
      </c>
      <c r="E225" s="42"/>
      <c r="F225" s="220" t="s">
        <v>1957</v>
      </c>
      <c r="G225" s="42"/>
      <c r="H225" s="42"/>
      <c r="I225" s="221"/>
      <c r="J225" s="42"/>
      <c r="K225" s="42"/>
      <c r="L225" s="46"/>
      <c r="M225" s="222"/>
      <c r="N225" s="223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151</v>
      </c>
      <c r="AU225" s="19" t="s">
        <v>149</v>
      </c>
    </row>
    <row r="226" s="2" customFormat="1">
      <c r="A226" s="40"/>
      <c r="B226" s="41"/>
      <c r="C226" s="42"/>
      <c r="D226" s="224" t="s">
        <v>153</v>
      </c>
      <c r="E226" s="42"/>
      <c r="F226" s="225" t="s">
        <v>1958</v>
      </c>
      <c r="G226" s="42"/>
      <c r="H226" s="42"/>
      <c r="I226" s="221"/>
      <c r="J226" s="42"/>
      <c r="K226" s="42"/>
      <c r="L226" s="46"/>
      <c r="M226" s="222"/>
      <c r="N226" s="223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153</v>
      </c>
      <c r="AU226" s="19" t="s">
        <v>149</v>
      </c>
    </row>
    <row r="227" s="13" customFormat="1">
      <c r="A227" s="13"/>
      <c r="B227" s="226"/>
      <c r="C227" s="227"/>
      <c r="D227" s="219" t="s">
        <v>155</v>
      </c>
      <c r="E227" s="228" t="s">
        <v>19</v>
      </c>
      <c r="F227" s="229" t="s">
        <v>1959</v>
      </c>
      <c r="G227" s="227"/>
      <c r="H227" s="230">
        <v>9.5999999999999996</v>
      </c>
      <c r="I227" s="231"/>
      <c r="J227" s="227"/>
      <c r="K227" s="227"/>
      <c r="L227" s="232"/>
      <c r="M227" s="233"/>
      <c r="N227" s="234"/>
      <c r="O227" s="234"/>
      <c r="P227" s="234"/>
      <c r="Q227" s="234"/>
      <c r="R227" s="234"/>
      <c r="S227" s="234"/>
      <c r="T227" s="235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36" t="s">
        <v>155</v>
      </c>
      <c r="AU227" s="236" t="s">
        <v>149</v>
      </c>
      <c r="AV227" s="13" t="s">
        <v>149</v>
      </c>
      <c r="AW227" s="13" t="s">
        <v>32</v>
      </c>
      <c r="AX227" s="13" t="s">
        <v>78</v>
      </c>
      <c r="AY227" s="236" t="s">
        <v>140</v>
      </c>
    </row>
    <row r="228" s="2" customFormat="1" ht="16.5" customHeight="1">
      <c r="A228" s="40"/>
      <c r="B228" s="41"/>
      <c r="C228" s="248" t="s">
        <v>374</v>
      </c>
      <c r="D228" s="248" t="s">
        <v>215</v>
      </c>
      <c r="E228" s="249" t="s">
        <v>1960</v>
      </c>
      <c r="F228" s="250" t="s">
        <v>1961</v>
      </c>
      <c r="G228" s="251" t="s">
        <v>146</v>
      </c>
      <c r="H228" s="252">
        <v>9.5999999999999996</v>
      </c>
      <c r="I228" s="253"/>
      <c r="J228" s="254">
        <f>ROUND(I228*H228,2)</f>
        <v>0</v>
      </c>
      <c r="K228" s="250" t="s">
        <v>147</v>
      </c>
      <c r="L228" s="255"/>
      <c r="M228" s="256" t="s">
        <v>19</v>
      </c>
      <c r="N228" s="257" t="s">
        <v>42</v>
      </c>
      <c r="O228" s="86"/>
      <c r="P228" s="215">
        <f>O228*H228</f>
        <v>0</v>
      </c>
      <c r="Q228" s="215">
        <v>0.029999999999999999</v>
      </c>
      <c r="R228" s="215">
        <f>Q228*H228</f>
        <v>0.28799999999999998</v>
      </c>
      <c r="S228" s="215">
        <v>0</v>
      </c>
      <c r="T228" s="216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17" t="s">
        <v>354</v>
      </c>
      <c r="AT228" s="217" t="s">
        <v>215</v>
      </c>
      <c r="AU228" s="217" t="s">
        <v>149</v>
      </c>
      <c r="AY228" s="19" t="s">
        <v>140</v>
      </c>
      <c r="BE228" s="218">
        <f>IF(N228="základní",J228,0)</f>
        <v>0</v>
      </c>
      <c r="BF228" s="218">
        <f>IF(N228="snížená",J228,0)</f>
        <v>0</v>
      </c>
      <c r="BG228" s="218">
        <f>IF(N228="zákl. přenesená",J228,0)</f>
        <v>0</v>
      </c>
      <c r="BH228" s="218">
        <f>IF(N228="sníž. přenesená",J228,0)</f>
        <v>0</v>
      </c>
      <c r="BI228" s="218">
        <f>IF(N228="nulová",J228,0)</f>
        <v>0</v>
      </c>
      <c r="BJ228" s="19" t="s">
        <v>149</v>
      </c>
      <c r="BK228" s="218">
        <f>ROUND(I228*H228,2)</f>
        <v>0</v>
      </c>
      <c r="BL228" s="19" t="s">
        <v>284</v>
      </c>
      <c r="BM228" s="217" t="s">
        <v>1962</v>
      </c>
    </row>
    <row r="229" s="2" customFormat="1">
      <c r="A229" s="40"/>
      <c r="B229" s="41"/>
      <c r="C229" s="42"/>
      <c r="D229" s="219" t="s">
        <v>151</v>
      </c>
      <c r="E229" s="42"/>
      <c r="F229" s="220" t="s">
        <v>1961</v>
      </c>
      <c r="G229" s="42"/>
      <c r="H229" s="42"/>
      <c r="I229" s="221"/>
      <c r="J229" s="42"/>
      <c r="K229" s="42"/>
      <c r="L229" s="46"/>
      <c r="M229" s="222"/>
      <c r="N229" s="223"/>
      <c r="O229" s="86"/>
      <c r="P229" s="86"/>
      <c r="Q229" s="86"/>
      <c r="R229" s="86"/>
      <c r="S229" s="86"/>
      <c r="T229" s="87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151</v>
      </c>
      <c r="AU229" s="19" t="s">
        <v>149</v>
      </c>
    </row>
    <row r="230" s="2" customFormat="1" ht="16.5" customHeight="1">
      <c r="A230" s="40"/>
      <c r="B230" s="41"/>
      <c r="C230" s="206" t="s">
        <v>380</v>
      </c>
      <c r="D230" s="206" t="s">
        <v>143</v>
      </c>
      <c r="E230" s="207" t="s">
        <v>1963</v>
      </c>
      <c r="F230" s="208" t="s">
        <v>1964</v>
      </c>
      <c r="G230" s="209" t="s">
        <v>209</v>
      </c>
      <c r="H230" s="210">
        <v>17.300000000000001</v>
      </c>
      <c r="I230" s="211"/>
      <c r="J230" s="212">
        <f>ROUND(I230*H230,2)</f>
        <v>0</v>
      </c>
      <c r="K230" s="208" t="s">
        <v>147</v>
      </c>
      <c r="L230" s="46"/>
      <c r="M230" s="213" t="s">
        <v>19</v>
      </c>
      <c r="N230" s="214" t="s">
        <v>42</v>
      </c>
      <c r="O230" s="86"/>
      <c r="P230" s="215">
        <f>O230*H230</f>
        <v>0</v>
      </c>
      <c r="Q230" s="215">
        <v>2.0000000000000002E-05</v>
      </c>
      <c r="R230" s="215">
        <f>Q230*H230</f>
        <v>0.00034600000000000006</v>
      </c>
      <c r="S230" s="215">
        <v>0</v>
      </c>
      <c r="T230" s="216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17" t="s">
        <v>284</v>
      </c>
      <c r="AT230" s="217" t="s">
        <v>143</v>
      </c>
      <c r="AU230" s="217" t="s">
        <v>149</v>
      </c>
      <c r="AY230" s="19" t="s">
        <v>140</v>
      </c>
      <c r="BE230" s="218">
        <f>IF(N230="základní",J230,0)</f>
        <v>0</v>
      </c>
      <c r="BF230" s="218">
        <f>IF(N230="snížená",J230,0)</f>
        <v>0</v>
      </c>
      <c r="BG230" s="218">
        <f>IF(N230="zákl. přenesená",J230,0)</f>
        <v>0</v>
      </c>
      <c r="BH230" s="218">
        <f>IF(N230="sníž. přenesená",J230,0)</f>
        <v>0</v>
      </c>
      <c r="BI230" s="218">
        <f>IF(N230="nulová",J230,0)</f>
        <v>0</v>
      </c>
      <c r="BJ230" s="19" t="s">
        <v>149</v>
      </c>
      <c r="BK230" s="218">
        <f>ROUND(I230*H230,2)</f>
        <v>0</v>
      </c>
      <c r="BL230" s="19" t="s">
        <v>284</v>
      </c>
      <c r="BM230" s="217" t="s">
        <v>1965</v>
      </c>
    </row>
    <row r="231" s="2" customFormat="1">
      <c r="A231" s="40"/>
      <c r="B231" s="41"/>
      <c r="C231" s="42"/>
      <c r="D231" s="219" t="s">
        <v>151</v>
      </c>
      <c r="E231" s="42"/>
      <c r="F231" s="220" t="s">
        <v>1966</v>
      </c>
      <c r="G231" s="42"/>
      <c r="H231" s="42"/>
      <c r="I231" s="221"/>
      <c r="J231" s="42"/>
      <c r="K231" s="42"/>
      <c r="L231" s="46"/>
      <c r="M231" s="222"/>
      <c r="N231" s="223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151</v>
      </c>
      <c r="AU231" s="19" t="s">
        <v>149</v>
      </c>
    </row>
    <row r="232" s="2" customFormat="1">
      <c r="A232" s="40"/>
      <c r="B232" s="41"/>
      <c r="C232" s="42"/>
      <c r="D232" s="224" t="s">
        <v>153</v>
      </c>
      <c r="E232" s="42"/>
      <c r="F232" s="225" t="s">
        <v>1967</v>
      </c>
      <c r="G232" s="42"/>
      <c r="H232" s="42"/>
      <c r="I232" s="221"/>
      <c r="J232" s="42"/>
      <c r="K232" s="42"/>
      <c r="L232" s="46"/>
      <c r="M232" s="222"/>
      <c r="N232" s="223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153</v>
      </c>
      <c r="AU232" s="19" t="s">
        <v>149</v>
      </c>
    </row>
    <row r="233" s="13" customFormat="1">
      <c r="A233" s="13"/>
      <c r="B233" s="226"/>
      <c r="C233" s="227"/>
      <c r="D233" s="219" t="s">
        <v>155</v>
      </c>
      <c r="E233" s="228" t="s">
        <v>19</v>
      </c>
      <c r="F233" s="229" t="s">
        <v>1872</v>
      </c>
      <c r="G233" s="227"/>
      <c r="H233" s="230">
        <v>17.300000000000001</v>
      </c>
      <c r="I233" s="231"/>
      <c r="J233" s="227"/>
      <c r="K233" s="227"/>
      <c r="L233" s="232"/>
      <c r="M233" s="233"/>
      <c r="N233" s="234"/>
      <c r="O233" s="234"/>
      <c r="P233" s="234"/>
      <c r="Q233" s="234"/>
      <c r="R233" s="234"/>
      <c r="S233" s="234"/>
      <c r="T233" s="235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6" t="s">
        <v>155</v>
      </c>
      <c r="AU233" s="236" t="s">
        <v>149</v>
      </c>
      <c r="AV233" s="13" t="s">
        <v>149</v>
      </c>
      <c r="AW233" s="13" t="s">
        <v>32</v>
      </c>
      <c r="AX233" s="13" t="s">
        <v>78</v>
      </c>
      <c r="AY233" s="236" t="s">
        <v>140</v>
      </c>
    </row>
    <row r="234" s="2" customFormat="1" ht="16.5" customHeight="1">
      <c r="A234" s="40"/>
      <c r="B234" s="41"/>
      <c r="C234" s="248" t="s">
        <v>386</v>
      </c>
      <c r="D234" s="248" t="s">
        <v>215</v>
      </c>
      <c r="E234" s="249" t="s">
        <v>1968</v>
      </c>
      <c r="F234" s="250" t="s">
        <v>1969</v>
      </c>
      <c r="G234" s="251" t="s">
        <v>209</v>
      </c>
      <c r="H234" s="252">
        <v>19.030000000000001</v>
      </c>
      <c r="I234" s="253"/>
      <c r="J234" s="254">
        <f>ROUND(I234*H234,2)</f>
        <v>0</v>
      </c>
      <c r="K234" s="250" t="s">
        <v>147</v>
      </c>
      <c r="L234" s="255"/>
      <c r="M234" s="256" t="s">
        <v>19</v>
      </c>
      <c r="N234" s="257" t="s">
        <v>42</v>
      </c>
      <c r="O234" s="86"/>
      <c r="P234" s="215">
        <f>O234*H234</f>
        <v>0</v>
      </c>
      <c r="Q234" s="215">
        <v>0.00034000000000000002</v>
      </c>
      <c r="R234" s="215">
        <f>Q234*H234</f>
        <v>0.0064702000000000006</v>
      </c>
      <c r="S234" s="215">
        <v>0</v>
      </c>
      <c r="T234" s="216">
        <f>S234*H234</f>
        <v>0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17" t="s">
        <v>354</v>
      </c>
      <c r="AT234" s="217" t="s">
        <v>215</v>
      </c>
      <c r="AU234" s="217" t="s">
        <v>149</v>
      </c>
      <c r="AY234" s="19" t="s">
        <v>140</v>
      </c>
      <c r="BE234" s="218">
        <f>IF(N234="základní",J234,0)</f>
        <v>0</v>
      </c>
      <c r="BF234" s="218">
        <f>IF(N234="snížená",J234,0)</f>
        <v>0</v>
      </c>
      <c r="BG234" s="218">
        <f>IF(N234="zákl. přenesená",J234,0)</f>
        <v>0</v>
      </c>
      <c r="BH234" s="218">
        <f>IF(N234="sníž. přenesená",J234,0)</f>
        <v>0</v>
      </c>
      <c r="BI234" s="218">
        <f>IF(N234="nulová",J234,0)</f>
        <v>0</v>
      </c>
      <c r="BJ234" s="19" t="s">
        <v>149</v>
      </c>
      <c r="BK234" s="218">
        <f>ROUND(I234*H234,2)</f>
        <v>0</v>
      </c>
      <c r="BL234" s="19" t="s">
        <v>284</v>
      </c>
      <c r="BM234" s="217" t="s">
        <v>1970</v>
      </c>
    </row>
    <row r="235" s="2" customFormat="1">
      <c r="A235" s="40"/>
      <c r="B235" s="41"/>
      <c r="C235" s="42"/>
      <c r="D235" s="219" t="s">
        <v>151</v>
      </c>
      <c r="E235" s="42"/>
      <c r="F235" s="220" t="s">
        <v>1969</v>
      </c>
      <c r="G235" s="42"/>
      <c r="H235" s="42"/>
      <c r="I235" s="221"/>
      <c r="J235" s="42"/>
      <c r="K235" s="42"/>
      <c r="L235" s="46"/>
      <c r="M235" s="222"/>
      <c r="N235" s="223"/>
      <c r="O235" s="86"/>
      <c r="P235" s="86"/>
      <c r="Q235" s="86"/>
      <c r="R235" s="86"/>
      <c r="S235" s="86"/>
      <c r="T235" s="87"/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T235" s="19" t="s">
        <v>151</v>
      </c>
      <c r="AU235" s="19" t="s">
        <v>149</v>
      </c>
    </row>
    <row r="236" s="13" customFormat="1">
      <c r="A236" s="13"/>
      <c r="B236" s="226"/>
      <c r="C236" s="227"/>
      <c r="D236" s="219" t="s">
        <v>155</v>
      </c>
      <c r="E236" s="227"/>
      <c r="F236" s="229" t="s">
        <v>1971</v>
      </c>
      <c r="G236" s="227"/>
      <c r="H236" s="230">
        <v>19.030000000000001</v>
      </c>
      <c r="I236" s="231"/>
      <c r="J236" s="227"/>
      <c r="K236" s="227"/>
      <c r="L236" s="232"/>
      <c r="M236" s="233"/>
      <c r="N236" s="234"/>
      <c r="O236" s="234"/>
      <c r="P236" s="234"/>
      <c r="Q236" s="234"/>
      <c r="R236" s="234"/>
      <c r="S236" s="234"/>
      <c r="T236" s="235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6" t="s">
        <v>155</v>
      </c>
      <c r="AU236" s="236" t="s">
        <v>149</v>
      </c>
      <c r="AV236" s="13" t="s">
        <v>149</v>
      </c>
      <c r="AW236" s="13" t="s">
        <v>4</v>
      </c>
      <c r="AX236" s="13" t="s">
        <v>78</v>
      </c>
      <c r="AY236" s="236" t="s">
        <v>140</v>
      </c>
    </row>
    <row r="237" s="2" customFormat="1" ht="16.5" customHeight="1">
      <c r="A237" s="40"/>
      <c r="B237" s="41"/>
      <c r="C237" s="206" t="s">
        <v>392</v>
      </c>
      <c r="D237" s="206" t="s">
        <v>143</v>
      </c>
      <c r="E237" s="207" t="s">
        <v>1972</v>
      </c>
      <c r="F237" s="208" t="s">
        <v>1973</v>
      </c>
      <c r="G237" s="209" t="s">
        <v>209</v>
      </c>
      <c r="H237" s="210">
        <v>4.5</v>
      </c>
      <c r="I237" s="211"/>
      <c r="J237" s="212">
        <f>ROUND(I237*H237,2)</f>
        <v>0</v>
      </c>
      <c r="K237" s="208" t="s">
        <v>147</v>
      </c>
      <c r="L237" s="46"/>
      <c r="M237" s="213" t="s">
        <v>19</v>
      </c>
      <c r="N237" s="214" t="s">
        <v>42</v>
      </c>
      <c r="O237" s="86"/>
      <c r="P237" s="215">
        <f>O237*H237</f>
        <v>0</v>
      </c>
      <c r="Q237" s="215">
        <v>5.0000000000000002E-05</v>
      </c>
      <c r="R237" s="215">
        <f>Q237*H237</f>
        <v>0.00022500000000000002</v>
      </c>
      <c r="S237" s="215">
        <v>0</v>
      </c>
      <c r="T237" s="216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17" t="s">
        <v>284</v>
      </c>
      <c r="AT237" s="217" t="s">
        <v>143</v>
      </c>
      <c r="AU237" s="217" t="s">
        <v>149</v>
      </c>
      <c r="AY237" s="19" t="s">
        <v>140</v>
      </c>
      <c r="BE237" s="218">
        <f>IF(N237="základní",J237,0)</f>
        <v>0</v>
      </c>
      <c r="BF237" s="218">
        <f>IF(N237="snížená",J237,0)</f>
        <v>0</v>
      </c>
      <c r="BG237" s="218">
        <f>IF(N237="zákl. přenesená",J237,0)</f>
        <v>0</v>
      </c>
      <c r="BH237" s="218">
        <f>IF(N237="sníž. přenesená",J237,0)</f>
        <v>0</v>
      </c>
      <c r="BI237" s="218">
        <f>IF(N237="nulová",J237,0)</f>
        <v>0</v>
      </c>
      <c r="BJ237" s="19" t="s">
        <v>149</v>
      </c>
      <c r="BK237" s="218">
        <f>ROUND(I237*H237,2)</f>
        <v>0</v>
      </c>
      <c r="BL237" s="19" t="s">
        <v>284</v>
      </c>
      <c r="BM237" s="217" t="s">
        <v>1974</v>
      </c>
    </row>
    <row r="238" s="2" customFormat="1">
      <c r="A238" s="40"/>
      <c r="B238" s="41"/>
      <c r="C238" s="42"/>
      <c r="D238" s="219" t="s">
        <v>151</v>
      </c>
      <c r="E238" s="42"/>
      <c r="F238" s="220" t="s">
        <v>1975</v>
      </c>
      <c r="G238" s="42"/>
      <c r="H238" s="42"/>
      <c r="I238" s="221"/>
      <c r="J238" s="42"/>
      <c r="K238" s="42"/>
      <c r="L238" s="46"/>
      <c r="M238" s="222"/>
      <c r="N238" s="223"/>
      <c r="O238" s="86"/>
      <c r="P238" s="86"/>
      <c r="Q238" s="86"/>
      <c r="R238" s="86"/>
      <c r="S238" s="86"/>
      <c r="T238" s="87"/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T238" s="19" t="s">
        <v>151</v>
      </c>
      <c r="AU238" s="19" t="s">
        <v>149</v>
      </c>
    </row>
    <row r="239" s="2" customFormat="1">
      <c r="A239" s="40"/>
      <c r="B239" s="41"/>
      <c r="C239" s="42"/>
      <c r="D239" s="224" t="s">
        <v>153</v>
      </c>
      <c r="E239" s="42"/>
      <c r="F239" s="225" t="s">
        <v>1976</v>
      </c>
      <c r="G239" s="42"/>
      <c r="H239" s="42"/>
      <c r="I239" s="221"/>
      <c r="J239" s="42"/>
      <c r="K239" s="42"/>
      <c r="L239" s="46"/>
      <c r="M239" s="222"/>
      <c r="N239" s="223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153</v>
      </c>
      <c r="AU239" s="19" t="s">
        <v>149</v>
      </c>
    </row>
    <row r="240" s="13" customFormat="1">
      <c r="A240" s="13"/>
      <c r="B240" s="226"/>
      <c r="C240" s="227"/>
      <c r="D240" s="219" t="s">
        <v>155</v>
      </c>
      <c r="E240" s="228" t="s">
        <v>19</v>
      </c>
      <c r="F240" s="229" t="s">
        <v>1977</v>
      </c>
      <c r="G240" s="227"/>
      <c r="H240" s="230">
        <v>4.5</v>
      </c>
      <c r="I240" s="231"/>
      <c r="J240" s="227"/>
      <c r="K240" s="227"/>
      <c r="L240" s="232"/>
      <c r="M240" s="233"/>
      <c r="N240" s="234"/>
      <c r="O240" s="234"/>
      <c r="P240" s="234"/>
      <c r="Q240" s="234"/>
      <c r="R240" s="234"/>
      <c r="S240" s="234"/>
      <c r="T240" s="235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6" t="s">
        <v>155</v>
      </c>
      <c r="AU240" s="236" t="s">
        <v>149</v>
      </c>
      <c r="AV240" s="13" t="s">
        <v>149</v>
      </c>
      <c r="AW240" s="13" t="s">
        <v>32</v>
      </c>
      <c r="AX240" s="13" t="s">
        <v>78</v>
      </c>
      <c r="AY240" s="236" t="s">
        <v>140</v>
      </c>
    </row>
    <row r="241" s="2" customFormat="1" ht="16.5" customHeight="1">
      <c r="A241" s="40"/>
      <c r="B241" s="41"/>
      <c r="C241" s="248" t="s">
        <v>354</v>
      </c>
      <c r="D241" s="248" t="s">
        <v>215</v>
      </c>
      <c r="E241" s="249" t="s">
        <v>1978</v>
      </c>
      <c r="F241" s="250" t="s">
        <v>1979</v>
      </c>
      <c r="G241" s="251" t="s">
        <v>209</v>
      </c>
      <c r="H241" s="252">
        <v>4.9500000000000002</v>
      </c>
      <c r="I241" s="253"/>
      <c r="J241" s="254">
        <f>ROUND(I241*H241,2)</f>
        <v>0</v>
      </c>
      <c r="K241" s="250" t="s">
        <v>147</v>
      </c>
      <c r="L241" s="255"/>
      <c r="M241" s="256" t="s">
        <v>19</v>
      </c>
      <c r="N241" s="257" t="s">
        <v>42</v>
      </c>
      <c r="O241" s="86"/>
      <c r="P241" s="215">
        <f>O241*H241</f>
        <v>0</v>
      </c>
      <c r="Q241" s="215">
        <v>6.9999999999999994E-05</v>
      </c>
      <c r="R241" s="215">
        <f>Q241*H241</f>
        <v>0.00034649999999999997</v>
      </c>
      <c r="S241" s="215">
        <v>0</v>
      </c>
      <c r="T241" s="216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17" t="s">
        <v>354</v>
      </c>
      <c r="AT241" s="217" t="s">
        <v>215</v>
      </c>
      <c r="AU241" s="217" t="s">
        <v>149</v>
      </c>
      <c r="AY241" s="19" t="s">
        <v>140</v>
      </c>
      <c r="BE241" s="218">
        <f>IF(N241="základní",J241,0)</f>
        <v>0</v>
      </c>
      <c r="BF241" s="218">
        <f>IF(N241="snížená",J241,0)</f>
        <v>0</v>
      </c>
      <c r="BG241" s="218">
        <f>IF(N241="zákl. přenesená",J241,0)</f>
        <v>0</v>
      </c>
      <c r="BH241" s="218">
        <f>IF(N241="sníž. přenesená",J241,0)</f>
        <v>0</v>
      </c>
      <c r="BI241" s="218">
        <f>IF(N241="nulová",J241,0)</f>
        <v>0</v>
      </c>
      <c r="BJ241" s="19" t="s">
        <v>149</v>
      </c>
      <c r="BK241" s="218">
        <f>ROUND(I241*H241,2)</f>
        <v>0</v>
      </c>
      <c r="BL241" s="19" t="s">
        <v>284</v>
      </c>
      <c r="BM241" s="217" t="s">
        <v>1980</v>
      </c>
    </row>
    <row r="242" s="2" customFormat="1">
      <c r="A242" s="40"/>
      <c r="B242" s="41"/>
      <c r="C242" s="42"/>
      <c r="D242" s="219" t="s">
        <v>151</v>
      </c>
      <c r="E242" s="42"/>
      <c r="F242" s="220" t="s">
        <v>1979</v>
      </c>
      <c r="G242" s="42"/>
      <c r="H242" s="42"/>
      <c r="I242" s="221"/>
      <c r="J242" s="42"/>
      <c r="K242" s="42"/>
      <c r="L242" s="46"/>
      <c r="M242" s="222"/>
      <c r="N242" s="223"/>
      <c r="O242" s="86"/>
      <c r="P242" s="86"/>
      <c r="Q242" s="86"/>
      <c r="R242" s="86"/>
      <c r="S242" s="86"/>
      <c r="T242" s="87"/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T242" s="19" t="s">
        <v>151</v>
      </c>
      <c r="AU242" s="19" t="s">
        <v>149</v>
      </c>
    </row>
    <row r="243" s="13" customFormat="1">
      <c r="A243" s="13"/>
      <c r="B243" s="226"/>
      <c r="C243" s="227"/>
      <c r="D243" s="219" t="s">
        <v>155</v>
      </c>
      <c r="E243" s="227"/>
      <c r="F243" s="229" t="s">
        <v>1981</v>
      </c>
      <c r="G243" s="227"/>
      <c r="H243" s="230">
        <v>4.9500000000000002</v>
      </c>
      <c r="I243" s="231"/>
      <c r="J243" s="227"/>
      <c r="K243" s="227"/>
      <c r="L243" s="232"/>
      <c r="M243" s="233"/>
      <c r="N243" s="234"/>
      <c r="O243" s="234"/>
      <c r="P243" s="234"/>
      <c r="Q243" s="234"/>
      <c r="R243" s="234"/>
      <c r="S243" s="234"/>
      <c r="T243" s="235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6" t="s">
        <v>155</v>
      </c>
      <c r="AU243" s="236" t="s">
        <v>149</v>
      </c>
      <c r="AV243" s="13" t="s">
        <v>149</v>
      </c>
      <c r="AW243" s="13" t="s">
        <v>4</v>
      </c>
      <c r="AX243" s="13" t="s">
        <v>78</v>
      </c>
      <c r="AY243" s="236" t="s">
        <v>140</v>
      </c>
    </row>
    <row r="244" s="2" customFormat="1" ht="16.5" customHeight="1">
      <c r="A244" s="40"/>
      <c r="B244" s="41"/>
      <c r="C244" s="206" t="s">
        <v>405</v>
      </c>
      <c r="D244" s="206" t="s">
        <v>143</v>
      </c>
      <c r="E244" s="207" t="s">
        <v>804</v>
      </c>
      <c r="F244" s="208" t="s">
        <v>805</v>
      </c>
      <c r="G244" s="209" t="s">
        <v>209</v>
      </c>
      <c r="H244" s="210">
        <v>4.5</v>
      </c>
      <c r="I244" s="211"/>
      <c r="J244" s="212">
        <f>ROUND(I244*H244,2)</f>
        <v>0</v>
      </c>
      <c r="K244" s="208" t="s">
        <v>147</v>
      </c>
      <c r="L244" s="46"/>
      <c r="M244" s="213" t="s">
        <v>19</v>
      </c>
      <c r="N244" s="214" t="s">
        <v>42</v>
      </c>
      <c r="O244" s="86"/>
      <c r="P244" s="215">
        <f>O244*H244</f>
        <v>0</v>
      </c>
      <c r="Q244" s="215">
        <v>0</v>
      </c>
      <c r="R244" s="215">
        <f>Q244*H244</f>
        <v>0</v>
      </c>
      <c r="S244" s="215">
        <v>0</v>
      </c>
      <c r="T244" s="216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17" t="s">
        <v>284</v>
      </c>
      <c r="AT244" s="217" t="s">
        <v>143</v>
      </c>
      <c r="AU244" s="217" t="s">
        <v>149</v>
      </c>
      <c r="AY244" s="19" t="s">
        <v>140</v>
      </c>
      <c r="BE244" s="218">
        <f>IF(N244="základní",J244,0)</f>
        <v>0</v>
      </c>
      <c r="BF244" s="218">
        <f>IF(N244="snížená",J244,0)</f>
        <v>0</v>
      </c>
      <c r="BG244" s="218">
        <f>IF(N244="zákl. přenesená",J244,0)</f>
        <v>0</v>
      </c>
      <c r="BH244" s="218">
        <f>IF(N244="sníž. přenesená",J244,0)</f>
        <v>0</v>
      </c>
      <c r="BI244" s="218">
        <f>IF(N244="nulová",J244,0)</f>
        <v>0</v>
      </c>
      <c r="BJ244" s="19" t="s">
        <v>149</v>
      </c>
      <c r="BK244" s="218">
        <f>ROUND(I244*H244,2)</f>
        <v>0</v>
      </c>
      <c r="BL244" s="19" t="s">
        <v>284</v>
      </c>
      <c r="BM244" s="217" t="s">
        <v>1982</v>
      </c>
    </row>
    <row r="245" s="2" customFormat="1">
      <c r="A245" s="40"/>
      <c r="B245" s="41"/>
      <c r="C245" s="42"/>
      <c r="D245" s="219" t="s">
        <v>151</v>
      </c>
      <c r="E245" s="42"/>
      <c r="F245" s="220" t="s">
        <v>807</v>
      </c>
      <c r="G245" s="42"/>
      <c r="H245" s="42"/>
      <c r="I245" s="221"/>
      <c r="J245" s="42"/>
      <c r="K245" s="42"/>
      <c r="L245" s="46"/>
      <c r="M245" s="222"/>
      <c r="N245" s="223"/>
      <c r="O245" s="86"/>
      <c r="P245" s="86"/>
      <c r="Q245" s="86"/>
      <c r="R245" s="86"/>
      <c r="S245" s="86"/>
      <c r="T245" s="87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151</v>
      </c>
      <c r="AU245" s="19" t="s">
        <v>149</v>
      </c>
    </row>
    <row r="246" s="2" customFormat="1">
      <c r="A246" s="40"/>
      <c r="B246" s="41"/>
      <c r="C246" s="42"/>
      <c r="D246" s="224" t="s">
        <v>153</v>
      </c>
      <c r="E246" s="42"/>
      <c r="F246" s="225" t="s">
        <v>808</v>
      </c>
      <c r="G246" s="42"/>
      <c r="H246" s="42"/>
      <c r="I246" s="221"/>
      <c r="J246" s="42"/>
      <c r="K246" s="42"/>
      <c r="L246" s="46"/>
      <c r="M246" s="222"/>
      <c r="N246" s="223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153</v>
      </c>
      <c r="AU246" s="19" t="s">
        <v>149</v>
      </c>
    </row>
    <row r="247" s="13" customFormat="1">
      <c r="A247" s="13"/>
      <c r="B247" s="226"/>
      <c r="C247" s="227"/>
      <c r="D247" s="219" t="s">
        <v>155</v>
      </c>
      <c r="E247" s="228" t="s">
        <v>19</v>
      </c>
      <c r="F247" s="229" t="s">
        <v>1977</v>
      </c>
      <c r="G247" s="227"/>
      <c r="H247" s="230">
        <v>4.5</v>
      </c>
      <c r="I247" s="231"/>
      <c r="J247" s="227"/>
      <c r="K247" s="227"/>
      <c r="L247" s="232"/>
      <c r="M247" s="233"/>
      <c r="N247" s="234"/>
      <c r="O247" s="234"/>
      <c r="P247" s="234"/>
      <c r="Q247" s="234"/>
      <c r="R247" s="234"/>
      <c r="S247" s="234"/>
      <c r="T247" s="235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6" t="s">
        <v>155</v>
      </c>
      <c r="AU247" s="236" t="s">
        <v>149</v>
      </c>
      <c r="AV247" s="13" t="s">
        <v>149</v>
      </c>
      <c r="AW247" s="13" t="s">
        <v>32</v>
      </c>
      <c r="AX247" s="13" t="s">
        <v>78</v>
      </c>
      <c r="AY247" s="236" t="s">
        <v>140</v>
      </c>
    </row>
    <row r="248" s="2" customFormat="1" ht="16.5" customHeight="1">
      <c r="A248" s="40"/>
      <c r="B248" s="41"/>
      <c r="C248" s="248" t="s">
        <v>413</v>
      </c>
      <c r="D248" s="248" t="s">
        <v>215</v>
      </c>
      <c r="E248" s="249" t="s">
        <v>810</v>
      </c>
      <c r="F248" s="250" t="s">
        <v>811</v>
      </c>
      <c r="G248" s="251" t="s">
        <v>209</v>
      </c>
      <c r="H248" s="252">
        <v>4.5</v>
      </c>
      <c r="I248" s="253"/>
      <c r="J248" s="254">
        <f>ROUND(I248*H248,2)</f>
        <v>0</v>
      </c>
      <c r="K248" s="250" t="s">
        <v>147</v>
      </c>
      <c r="L248" s="255"/>
      <c r="M248" s="256" t="s">
        <v>19</v>
      </c>
      <c r="N248" s="257" t="s">
        <v>42</v>
      </c>
      <c r="O248" s="86"/>
      <c r="P248" s="215">
        <f>O248*H248</f>
        <v>0</v>
      </c>
      <c r="Q248" s="215">
        <v>0.0030000000000000001</v>
      </c>
      <c r="R248" s="215">
        <f>Q248*H248</f>
        <v>0.0135</v>
      </c>
      <c r="S248" s="215">
        <v>0</v>
      </c>
      <c r="T248" s="216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17" t="s">
        <v>354</v>
      </c>
      <c r="AT248" s="217" t="s">
        <v>215</v>
      </c>
      <c r="AU248" s="217" t="s">
        <v>149</v>
      </c>
      <c r="AY248" s="19" t="s">
        <v>140</v>
      </c>
      <c r="BE248" s="218">
        <f>IF(N248="základní",J248,0)</f>
        <v>0</v>
      </c>
      <c r="BF248" s="218">
        <f>IF(N248="snížená",J248,0)</f>
        <v>0</v>
      </c>
      <c r="BG248" s="218">
        <f>IF(N248="zákl. přenesená",J248,0)</f>
        <v>0</v>
      </c>
      <c r="BH248" s="218">
        <f>IF(N248="sníž. přenesená",J248,0)</f>
        <v>0</v>
      </c>
      <c r="BI248" s="218">
        <f>IF(N248="nulová",J248,0)</f>
        <v>0</v>
      </c>
      <c r="BJ248" s="19" t="s">
        <v>149</v>
      </c>
      <c r="BK248" s="218">
        <f>ROUND(I248*H248,2)</f>
        <v>0</v>
      </c>
      <c r="BL248" s="19" t="s">
        <v>284</v>
      </c>
      <c r="BM248" s="217" t="s">
        <v>1983</v>
      </c>
    </row>
    <row r="249" s="2" customFormat="1">
      <c r="A249" s="40"/>
      <c r="B249" s="41"/>
      <c r="C249" s="42"/>
      <c r="D249" s="219" t="s">
        <v>151</v>
      </c>
      <c r="E249" s="42"/>
      <c r="F249" s="220" t="s">
        <v>811</v>
      </c>
      <c r="G249" s="42"/>
      <c r="H249" s="42"/>
      <c r="I249" s="221"/>
      <c r="J249" s="42"/>
      <c r="K249" s="42"/>
      <c r="L249" s="46"/>
      <c r="M249" s="222"/>
      <c r="N249" s="223"/>
      <c r="O249" s="86"/>
      <c r="P249" s="86"/>
      <c r="Q249" s="86"/>
      <c r="R249" s="86"/>
      <c r="S249" s="86"/>
      <c r="T249" s="87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9" t="s">
        <v>151</v>
      </c>
      <c r="AU249" s="19" t="s">
        <v>149</v>
      </c>
    </row>
    <row r="250" s="2" customFormat="1" ht="16.5" customHeight="1">
      <c r="A250" s="40"/>
      <c r="B250" s="41"/>
      <c r="C250" s="206" t="s">
        <v>420</v>
      </c>
      <c r="D250" s="206" t="s">
        <v>143</v>
      </c>
      <c r="E250" s="207" t="s">
        <v>848</v>
      </c>
      <c r="F250" s="208" t="s">
        <v>849</v>
      </c>
      <c r="G250" s="209" t="s">
        <v>308</v>
      </c>
      <c r="H250" s="210">
        <v>0.311</v>
      </c>
      <c r="I250" s="211"/>
      <c r="J250" s="212">
        <f>ROUND(I250*H250,2)</f>
        <v>0</v>
      </c>
      <c r="K250" s="208" t="s">
        <v>147</v>
      </c>
      <c r="L250" s="46"/>
      <c r="M250" s="213" t="s">
        <v>19</v>
      </c>
      <c r="N250" s="214" t="s">
        <v>42</v>
      </c>
      <c r="O250" s="86"/>
      <c r="P250" s="215">
        <f>O250*H250</f>
        <v>0</v>
      </c>
      <c r="Q250" s="215">
        <v>0</v>
      </c>
      <c r="R250" s="215">
        <f>Q250*H250</f>
        <v>0</v>
      </c>
      <c r="S250" s="215">
        <v>0</v>
      </c>
      <c r="T250" s="216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17" t="s">
        <v>284</v>
      </c>
      <c r="AT250" s="217" t="s">
        <v>143</v>
      </c>
      <c r="AU250" s="217" t="s">
        <v>149</v>
      </c>
      <c r="AY250" s="19" t="s">
        <v>140</v>
      </c>
      <c r="BE250" s="218">
        <f>IF(N250="základní",J250,0)</f>
        <v>0</v>
      </c>
      <c r="BF250" s="218">
        <f>IF(N250="snížená",J250,0)</f>
        <v>0</v>
      </c>
      <c r="BG250" s="218">
        <f>IF(N250="zákl. přenesená",J250,0)</f>
        <v>0</v>
      </c>
      <c r="BH250" s="218">
        <f>IF(N250="sníž. přenesená",J250,0)</f>
        <v>0</v>
      </c>
      <c r="BI250" s="218">
        <f>IF(N250="nulová",J250,0)</f>
        <v>0</v>
      </c>
      <c r="BJ250" s="19" t="s">
        <v>149</v>
      </c>
      <c r="BK250" s="218">
        <f>ROUND(I250*H250,2)</f>
        <v>0</v>
      </c>
      <c r="BL250" s="19" t="s">
        <v>284</v>
      </c>
      <c r="BM250" s="217" t="s">
        <v>1984</v>
      </c>
    </row>
    <row r="251" s="2" customFormat="1">
      <c r="A251" s="40"/>
      <c r="B251" s="41"/>
      <c r="C251" s="42"/>
      <c r="D251" s="219" t="s">
        <v>151</v>
      </c>
      <c r="E251" s="42"/>
      <c r="F251" s="220" t="s">
        <v>851</v>
      </c>
      <c r="G251" s="42"/>
      <c r="H251" s="42"/>
      <c r="I251" s="221"/>
      <c r="J251" s="42"/>
      <c r="K251" s="42"/>
      <c r="L251" s="46"/>
      <c r="M251" s="222"/>
      <c r="N251" s="223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151</v>
      </c>
      <c r="AU251" s="19" t="s">
        <v>149</v>
      </c>
    </row>
    <row r="252" s="2" customFormat="1">
      <c r="A252" s="40"/>
      <c r="B252" s="41"/>
      <c r="C252" s="42"/>
      <c r="D252" s="224" t="s">
        <v>153</v>
      </c>
      <c r="E252" s="42"/>
      <c r="F252" s="225" t="s">
        <v>852</v>
      </c>
      <c r="G252" s="42"/>
      <c r="H252" s="42"/>
      <c r="I252" s="221"/>
      <c r="J252" s="42"/>
      <c r="K252" s="42"/>
      <c r="L252" s="46"/>
      <c r="M252" s="222"/>
      <c r="N252" s="223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153</v>
      </c>
      <c r="AU252" s="19" t="s">
        <v>149</v>
      </c>
    </row>
    <row r="253" s="12" customFormat="1" ht="22.8" customHeight="1">
      <c r="A253" s="12"/>
      <c r="B253" s="190"/>
      <c r="C253" s="191"/>
      <c r="D253" s="192" t="s">
        <v>69</v>
      </c>
      <c r="E253" s="204" t="s">
        <v>1070</v>
      </c>
      <c r="F253" s="204" t="s">
        <v>1071</v>
      </c>
      <c r="G253" s="191"/>
      <c r="H253" s="191"/>
      <c r="I253" s="194"/>
      <c r="J253" s="205">
        <f>BK253</f>
        <v>0</v>
      </c>
      <c r="K253" s="191"/>
      <c r="L253" s="196"/>
      <c r="M253" s="197"/>
      <c r="N253" s="198"/>
      <c r="O253" s="198"/>
      <c r="P253" s="199">
        <f>SUM(P254:P293)</f>
        <v>0</v>
      </c>
      <c r="Q253" s="198"/>
      <c r="R253" s="199">
        <f>SUM(R254:R293)</f>
        <v>0.015958069999999998</v>
      </c>
      <c r="S253" s="198"/>
      <c r="T253" s="200">
        <f>SUM(T254:T293)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01" t="s">
        <v>149</v>
      </c>
      <c r="AT253" s="202" t="s">
        <v>69</v>
      </c>
      <c r="AU253" s="202" t="s">
        <v>78</v>
      </c>
      <c r="AY253" s="201" t="s">
        <v>140</v>
      </c>
      <c r="BK253" s="203">
        <f>SUM(BK254:BK293)</f>
        <v>0</v>
      </c>
    </row>
    <row r="254" s="2" customFormat="1" ht="16.5" customHeight="1">
      <c r="A254" s="40"/>
      <c r="B254" s="41"/>
      <c r="C254" s="206" t="s">
        <v>427</v>
      </c>
      <c r="D254" s="206" t="s">
        <v>143</v>
      </c>
      <c r="E254" s="207" t="s">
        <v>1985</v>
      </c>
      <c r="F254" s="208" t="s">
        <v>1986</v>
      </c>
      <c r="G254" s="209" t="s">
        <v>146</v>
      </c>
      <c r="H254" s="210">
        <v>3.609</v>
      </c>
      <c r="I254" s="211"/>
      <c r="J254" s="212">
        <f>ROUND(I254*H254,2)</f>
        <v>0</v>
      </c>
      <c r="K254" s="208" t="s">
        <v>147</v>
      </c>
      <c r="L254" s="46"/>
      <c r="M254" s="213" t="s">
        <v>19</v>
      </c>
      <c r="N254" s="214" t="s">
        <v>42</v>
      </c>
      <c r="O254" s="86"/>
      <c r="P254" s="215">
        <f>O254*H254</f>
        <v>0</v>
      </c>
      <c r="Q254" s="215">
        <v>2.0000000000000002E-05</v>
      </c>
      <c r="R254" s="215">
        <f>Q254*H254</f>
        <v>7.2180000000000003E-05</v>
      </c>
      <c r="S254" s="215">
        <v>0</v>
      </c>
      <c r="T254" s="216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17" t="s">
        <v>284</v>
      </c>
      <c r="AT254" s="217" t="s">
        <v>143</v>
      </c>
      <c r="AU254" s="217" t="s">
        <v>149</v>
      </c>
      <c r="AY254" s="19" t="s">
        <v>140</v>
      </c>
      <c r="BE254" s="218">
        <f>IF(N254="základní",J254,0)</f>
        <v>0</v>
      </c>
      <c r="BF254" s="218">
        <f>IF(N254="snížená",J254,0)</f>
        <v>0</v>
      </c>
      <c r="BG254" s="218">
        <f>IF(N254="zákl. přenesená",J254,0)</f>
        <v>0</v>
      </c>
      <c r="BH254" s="218">
        <f>IF(N254="sníž. přenesená",J254,0)</f>
        <v>0</v>
      </c>
      <c r="BI254" s="218">
        <f>IF(N254="nulová",J254,0)</f>
        <v>0</v>
      </c>
      <c r="BJ254" s="19" t="s">
        <v>149</v>
      </c>
      <c r="BK254" s="218">
        <f>ROUND(I254*H254,2)</f>
        <v>0</v>
      </c>
      <c r="BL254" s="19" t="s">
        <v>284</v>
      </c>
      <c r="BM254" s="217" t="s">
        <v>1987</v>
      </c>
    </row>
    <row r="255" s="2" customFormat="1">
      <c r="A255" s="40"/>
      <c r="B255" s="41"/>
      <c r="C255" s="42"/>
      <c r="D255" s="219" t="s">
        <v>151</v>
      </c>
      <c r="E255" s="42"/>
      <c r="F255" s="220" t="s">
        <v>1988</v>
      </c>
      <c r="G255" s="42"/>
      <c r="H255" s="42"/>
      <c r="I255" s="221"/>
      <c r="J255" s="42"/>
      <c r="K255" s="42"/>
      <c r="L255" s="46"/>
      <c r="M255" s="222"/>
      <c r="N255" s="223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151</v>
      </c>
      <c r="AU255" s="19" t="s">
        <v>149</v>
      </c>
    </row>
    <row r="256" s="2" customFormat="1">
      <c r="A256" s="40"/>
      <c r="B256" s="41"/>
      <c r="C256" s="42"/>
      <c r="D256" s="224" t="s">
        <v>153</v>
      </c>
      <c r="E256" s="42"/>
      <c r="F256" s="225" t="s">
        <v>1989</v>
      </c>
      <c r="G256" s="42"/>
      <c r="H256" s="42"/>
      <c r="I256" s="221"/>
      <c r="J256" s="42"/>
      <c r="K256" s="42"/>
      <c r="L256" s="46"/>
      <c r="M256" s="222"/>
      <c r="N256" s="223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153</v>
      </c>
      <c r="AU256" s="19" t="s">
        <v>149</v>
      </c>
    </row>
    <row r="257" s="2" customFormat="1" ht="16.5" customHeight="1">
      <c r="A257" s="40"/>
      <c r="B257" s="41"/>
      <c r="C257" s="206" t="s">
        <v>433</v>
      </c>
      <c r="D257" s="206" t="s">
        <v>143</v>
      </c>
      <c r="E257" s="207" t="s">
        <v>1990</v>
      </c>
      <c r="F257" s="208" t="s">
        <v>1991</v>
      </c>
      <c r="G257" s="209" t="s">
        <v>146</v>
      </c>
      <c r="H257" s="210">
        <v>3.609</v>
      </c>
      <c r="I257" s="211"/>
      <c r="J257" s="212">
        <f>ROUND(I257*H257,2)</f>
        <v>0</v>
      </c>
      <c r="K257" s="208" t="s">
        <v>147</v>
      </c>
      <c r="L257" s="46"/>
      <c r="M257" s="213" t="s">
        <v>19</v>
      </c>
      <c r="N257" s="214" t="s">
        <v>42</v>
      </c>
      <c r="O257" s="86"/>
      <c r="P257" s="215">
        <f>O257*H257</f>
        <v>0</v>
      </c>
      <c r="Q257" s="215">
        <v>2.0000000000000002E-05</v>
      </c>
      <c r="R257" s="215">
        <f>Q257*H257</f>
        <v>7.2180000000000003E-05</v>
      </c>
      <c r="S257" s="215">
        <v>0</v>
      </c>
      <c r="T257" s="216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17" t="s">
        <v>284</v>
      </c>
      <c r="AT257" s="217" t="s">
        <v>143</v>
      </c>
      <c r="AU257" s="217" t="s">
        <v>149</v>
      </c>
      <c r="AY257" s="19" t="s">
        <v>140</v>
      </c>
      <c r="BE257" s="218">
        <f>IF(N257="základní",J257,0)</f>
        <v>0</v>
      </c>
      <c r="BF257" s="218">
        <f>IF(N257="snížená",J257,0)</f>
        <v>0</v>
      </c>
      <c r="BG257" s="218">
        <f>IF(N257="zákl. přenesená",J257,0)</f>
        <v>0</v>
      </c>
      <c r="BH257" s="218">
        <f>IF(N257="sníž. přenesená",J257,0)</f>
        <v>0</v>
      </c>
      <c r="BI257" s="218">
        <f>IF(N257="nulová",J257,0)</f>
        <v>0</v>
      </c>
      <c r="BJ257" s="19" t="s">
        <v>149</v>
      </c>
      <c r="BK257" s="218">
        <f>ROUND(I257*H257,2)</f>
        <v>0</v>
      </c>
      <c r="BL257" s="19" t="s">
        <v>284</v>
      </c>
      <c r="BM257" s="217" t="s">
        <v>1992</v>
      </c>
    </row>
    <row r="258" s="2" customFormat="1">
      <c r="A258" s="40"/>
      <c r="B258" s="41"/>
      <c r="C258" s="42"/>
      <c r="D258" s="219" t="s">
        <v>151</v>
      </c>
      <c r="E258" s="42"/>
      <c r="F258" s="220" t="s">
        <v>1993</v>
      </c>
      <c r="G258" s="42"/>
      <c r="H258" s="42"/>
      <c r="I258" s="221"/>
      <c r="J258" s="42"/>
      <c r="K258" s="42"/>
      <c r="L258" s="46"/>
      <c r="M258" s="222"/>
      <c r="N258" s="223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151</v>
      </c>
      <c r="AU258" s="19" t="s">
        <v>149</v>
      </c>
    </row>
    <row r="259" s="2" customFormat="1">
      <c r="A259" s="40"/>
      <c r="B259" s="41"/>
      <c r="C259" s="42"/>
      <c r="D259" s="224" t="s">
        <v>153</v>
      </c>
      <c r="E259" s="42"/>
      <c r="F259" s="225" t="s">
        <v>1994</v>
      </c>
      <c r="G259" s="42"/>
      <c r="H259" s="42"/>
      <c r="I259" s="221"/>
      <c r="J259" s="42"/>
      <c r="K259" s="42"/>
      <c r="L259" s="46"/>
      <c r="M259" s="222"/>
      <c r="N259" s="223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153</v>
      </c>
      <c r="AU259" s="19" t="s">
        <v>149</v>
      </c>
    </row>
    <row r="260" s="2" customFormat="1" ht="16.5" customHeight="1">
      <c r="A260" s="40"/>
      <c r="B260" s="41"/>
      <c r="C260" s="206" t="s">
        <v>439</v>
      </c>
      <c r="D260" s="206" t="s">
        <v>143</v>
      </c>
      <c r="E260" s="207" t="s">
        <v>1995</v>
      </c>
      <c r="F260" s="208" t="s">
        <v>1996</v>
      </c>
      <c r="G260" s="209" t="s">
        <v>146</v>
      </c>
      <c r="H260" s="210">
        <v>3.609</v>
      </c>
      <c r="I260" s="211"/>
      <c r="J260" s="212">
        <f>ROUND(I260*H260,2)</f>
        <v>0</v>
      </c>
      <c r="K260" s="208" t="s">
        <v>147</v>
      </c>
      <c r="L260" s="46"/>
      <c r="M260" s="213" t="s">
        <v>19</v>
      </c>
      <c r="N260" s="214" t="s">
        <v>42</v>
      </c>
      <c r="O260" s="86"/>
      <c r="P260" s="215">
        <f>O260*H260</f>
        <v>0</v>
      </c>
      <c r="Q260" s="215">
        <v>0</v>
      </c>
      <c r="R260" s="215">
        <f>Q260*H260</f>
        <v>0</v>
      </c>
      <c r="S260" s="215">
        <v>0</v>
      </c>
      <c r="T260" s="216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17" t="s">
        <v>284</v>
      </c>
      <c r="AT260" s="217" t="s">
        <v>143</v>
      </c>
      <c r="AU260" s="217" t="s">
        <v>149</v>
      </c>
      <c r="AY260" s="19" t="s">
        <v>140</v>
      </c>
      <c r="BE260" s="218">
        <f>IF(N260="základní",J260,0)</f>
        <v>0</v>
      </c>
      <c r="BF260" s="218">
        <f>IF(N260="snížená",J260,0)</f>
        <v>0</v>
      </c>
      <c r="BG260" s="218">
        <f>IF(N260="zákl. přenesená",J260,0)</f>
        <v>0</v>
      </c>
      <c r="BH260" s="218">
        <f>IF(N260="sníž. přenesená",J260,0)</f>
        <v>0</v>
      </c>
      <c r="BI260" s="218">
        <f>IF(N260="nulová",J260,0)</f>
        <v>0</v>
      </c>
      <c r="BJ260" s="19" t="s">
        <v>149</v>
      </c>
      <c r="BK260" s="218">
        <f>ROUND(I260*H260,2)</f>
        <v>0</v>
      </c>
      <c r="BL260" s="19" t="s">
        <v>284</v>
      </c>
      <c r="BM260" s="217" t="s">
        <v>1997</v>
      </c>
    </row>
    <row r="261" s="2" customFormat="1">
      <c r="A261" s="40"/>
      <c r="B261" s="41"/>
      <c r="C261" s="42"/>
      <c r="D261" s="219" t="s">
        <v>151</v>
      </c>
      <c r="E261" s="42"/>
      <c r="F261" s="220" t="s">
        <v>1998</v>
      </c>
      <c r="G261" s="42"/>
      <c r="H261" s="42"/>
      <c r="I261" s="221"/>
      <c r="J261" s="42"/>
      <c r="K261" s="42"/>
      <c r="L261" s="46"/>
      <c r="M261" s="222"/>
      <c r="N261" s="223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151</v>
      </c>
      <c r="AU261" s="19" t="s">
        <v>149</v>
      </c>
    </row>
    <row r="262" s="2" customFormat="1">
      <c r="A262" s="40"/>
      <c r="B262" s="41"/>
      <c r="C262" s="42"/>
      <c r="D262" s="224" t="s">
        <v>153</v>
      </c>
      <c r="E262" s="42"/>
      <c r="F262" s="225" t="s">
        <v>1999</v>
      </c>
      <c r="G262" s="42"/>
      <c r="H262" s="42"/>
      <c r="I262" s="221"/>
      <c r="J262" s="42"/>
      <c r="K262" s="42"/>
      <c r="L262" s="46"/>
      <c r="M262" s="222"/>
      <c r="N262" s="223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153</v>
      </c>
      <c r="AU262" s="19" t="s">
        <v>149</v>
      </c>
    </row>
    <row r="263" s="13" customFormat="1">
      <c r="A263" s="13"/>
      <c r="B263" s="226"/>
      <c r="C263" s="227"/>
      <c r="D263" s="219" t="s">
        <v>155</v>
      </c>
      <c r="E263" s="228" t="s">
        <v>19</v>
      </c>
      <c r="F263" s="229" t="s">
        <v>2000</v>
      </c>
      <c r="G263" s="227"/>
      <c r="H263" s="230">
        <v>3.609</v>
      </c>
      <c r="I263" s="231"/>
      <c r="J263" s="227"/>
      <c r="K263" s="227"/>
      <c r="L263" s="232"/>
      <c r="M263" s="233"/>
      <c r="N263" s="234"/>
      <c r="O263" s="234"/>
      <c r="P263" s="234"/>
      <c r="Q263" s="234"/>
      <c r="R263" s="234"/>
      <c r="S263" s="234"/>
      <c r="T263" s="235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6" t="s">
        <v>155</v>
      </c>
      <c r="AU263" s="236" t="s">
        <v>149</v>
      </c>
      <c r="AV263" s="13" t="s">
        <v>149</v>
      </c>
      <c r="AW263" s="13" t="s">
        <v>32</v>
      </c>
      <c r="AX263" s="13" t="s">
        <v>78</v>
      </c>
      <c r="AY263" s="236" t="s">
        <v>140</v>
      </c>
    </row>
    <row r="264" s="2" customFormat="1" ht="16.5" customHeight="1">
      <c r="A264" s="40"/>
      <c r="B264" s="41"/>
      <c r="C264" s="206" t="s">
        <v>445</v>
      </c>
      <c r="D264" s="206" t="s">
        <v>143</v>
      </c>
      <c r="E264" s="207" t="s">
        <v>2001</v>
      </c>
      <c r="F264" s="208" t="s">
        <v>2002</v>
      </c>
      <c r="G264" s="209" t="s">
        <v>146</v>
      </c>
      <c r="H264" s="210">
        <v>3.609</v>
      </c>
      <c r="I264" s="211"/>
      <c r="J264" s="212">
        <f>ROUND(I264*H264,2)</f>
        <v>0</v>
      </c>
      <c r="K264" s="208" t="s">
        <v>147</v>
      </c>
      <c r="L264" s="46"/>
      <c r="M264" s="213" t="s">
        <v>19</v>
      </c>
      <c r="N264" s="214" t="s">
        <v>42</v>
      </c>
      <c r="O264" s="86"/>
      <c r="P264" s="215">
        <f>O264*H264</f>
        <v>0</v>
      </c>
      <c r="Q264" s="215">
        <v>0.00017000000000000001</v>
      </c>
      <c r="R264" s="215">
        <f>Q264*H264</f>
        <v>0.00061353000000000004</v>
      </c>
      <c r="S264" s="215">
        <v>0</v>
      </c>
      <c r="T264" s="216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17" t="s">
        <v>284</v>
      </c>
      <c r="AT264" s="217" t="s">
        <v>143</v>
      </c>
      <c r="AU264" s="217" t="s">
        <v>149</v>
      </c>
      <c r="AY264" s="19" t="s">
        <v>140</v>
      </c>
      <c r="BE264" s="218">
        <f>IF(N264="základní",J264,0)</f>
        <v>0</v>
      </c>
      <c r="BF264" s="218">
        <f>IF(N264="snížená",J264,0)</f>
        <v>0</v>
      </c>
      <c r="BG264" s="218">
        <f>IF(N264="zákl. přenesená",J264,0)</f>
        <v>0</v>
      </c>
      <c r="BH264" s="218">
        <f>IF(N264="sníž. přenesená",J264,0)</f>
        <v>0</v>
      </c>
      <c r="BI264" s="218">
        <f>IF(N264="nulová",J264,0)</f>
        <v>0</v>
      </c>
      <c r="BJ264" s="19" t="s">
        <v>149</v>
      </c>
      <c r="BK264" s="218">
        <f>ROUND(I264*H264,2)</f>
        <v>0</v>
      </c>
      <c r="BL264" s="19" t="s">
        <v>284</v>
      </c>
      <c r="BM264" s="217" t="s">
        <v>2003</v>
      </c>
    </row>
    <row r="265" s="2" customFormat="1">
      <c r="A265" s="40"/>
      <c r="B265" s="41"/>
      <c r="C265" s="42"/>
      <c r="D265" s="219" t="s">
        <v>151</v>
      </c>
      <c r="E265" s="42"/>
      <c r="F265" s="220" t="s">
        <v>2004</v>
      </c>
      <c r="G265" s="42"/>
      <c r="H265" s="42"/>
      <c r="I265" s="221"/>
      <c r="J265" s="42"/>
      <c r="K265" s="42"/>
      <c r="L265" s="46"/>
      <c r="M265" s="222"/>
      <c r="N265" s="223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151</v>
      </c>
      <c r="AU265" s="19" t="s">
        <v>149</v>
      </c>
    </row>
    <row r="266" s="2" customFormat="1">
      <c r="A266" s="40"/>
      <c r="B266" s="41"/>
      <c r="C266" s="42"/>
      <c r="D266" s="224" t="s">
        <v>153</v>
      </c>
      <c r="E266" s="42"/>
      <c r="F266" s="225" t="s">
        <v>2005</v>
      </c>
      <c r="G266" s="42"/>
      <c r="H266" s="42"/>
      <c r="I266" s="221"/>
      <c r="J266" s="42"/>
      <c r="K266" s="42"/>
      <c r="L266" s="46"/>
      <c r="M266" s="222"/>
      <c r="N266" s="223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9" t="s">
        <v>153</v>
      </c>
      <c r="AU266" s="19" t="s">
        <v>149</v>
      </c>
    </row>
    <row r="267" s="2" customFormat="1" ht="16.5" customHeight="1">
      <c r="A267" s="40"/>
      <c r="B267" s="41"/>
      <c r="C267" s="206" t="s">
        <v>452</v>
      </c>
      <c r="D267" s="206" t="s">
        <v>143</v>
      </c>
      <c r="E267" s="207" t="s">
        <v>2006</v>
      </c>
      <c r="F267" s="208" t="s">
        <v>2007</v>
      </c>
      <c r="G267" s="209" t="s">
        <v>146</v>
      </c>
      <c r="H267" s="210">
        <v>3.609</v>
      </c>
      <c r="I267" s="211"/>
      <c r="J267" s="212">
        <f>ROUND(I267*H267,2)</f>
        <v>0</v>
      </c>
      <c r="K267" s="208" t="s">
        <v>147</v>
      </c>
      <c r="L267" s="46"/>
      <c r="M267" s="213" t="s">
        <v>19</v>
      </c>
      <c r="N267" s="214" t="s">
        <v>42</v>
      </c>
      <c r="O267" s="86"/>
      <c r="P267" s="215">
        <f>O267*H267</f>
        <v>0</v>
      </c>
      <c r="Q267" s="215">
        <v>0.00012999999999999999</v>
      </c>
      <c r="R267" s="215">
        <f>Q267*H267</f>
        <v>0.00046916999999999998</v>
      </c>
      <c r="S267" s="215">
        <v>0</v>
      </c>
      <c r="T267" s="216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17" t="s">
        <v>284</v>
      </c>
      <c r="AT267" s="217" t="s">
        <v>143</v>
      </c>
      <c r="AU267" s="217" t="s">
        <v>149</v>
      </c>
      <c r="AY267" s="19" t="s">
        <v>140</v>
      </c>
      <c r="BE267" s="218">
        <f>IF(N267="základní",J267,0)</f>
        <v>0</v>
      </c>
      <c r="BF267" s="218">
        <f>IF(N267="snížená",J267,0)</f>
        <v>0</v>
      </c>
      <c r="BG267" s="218">
        <f>IF(N267="zákl. přenesená",J267,0)</f>
        <v>0</v>
      </c>
      <c r="BH267" s="218">
        <f>IF(N267="sníž. přenesená",J267,0)</f>
        <v>0</v>
      </c>
      <c r="BI267" s="218">
        <f>IF(N267="nulová",J267,0)</f>
        <v>0</v>
      </c>
      <c r="BJ267" s="19" t="s">
        <v>149</v>
      </c>
      <c r="BK267" s="218">
        <f>ROUND(I267*H267,2)</f>
        <v>0</v>
      </c>
      <c r="BL267" s="19" t="s">
        <v>284</v>
      </c>
      <c r="BM267" s="217" t="s">
        <v>2008</v>
      </c>
    </row>
    <row r="268" s="2" customFormat="1">
      <c r="A268" s="40"/>
      <c r="B268" s="41"/>
      <c r="C268" s="42"/>
      <c r="D268" s="219" t="s">
        <v>151</v>
      </c>
      <c r="E268" s="42"/>
      <c r="F268" s="220" t="s">
        <v>2009</v>
      </c>
      <c r="G268" s="42"/>
      <c r="H268" s="42"/>
      <c r="I268" s="221"/>
      <c r="J268" s="42"/>
      <c r="K268" s="42"/>
      <c r="L268" s="46"/>
      <c r="M268" s="222"/>
      <c r="N268" s="223"/>
      <c r="O268" s="86"/>
      <c r="P268" s="86"/>
      <c r="Q268" s="86"/>
      <c r="R268" s="86"/>
      <c r="S268" s="86"/>
      <c r="T268" s="87"/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T268" s="19" t="s">
        <v>151</v>
      </c>
      <c r="AU268" s="19" t="s">
        <v>149</v>
      </c>
    </row>
    <row r="269" s="2" customFormat="1">
      <c r="A269" s="40"/>
      <c r="B269" s="41"/>
      <c r="C269" s="42"/>
      <c r="D269" s="224" t="s">
        <v>153</v>
      </c>
      <c r="E269" s="42"/>
      <c r="F269" s="225" t="s">
        <v>2010</v>
      </c>
      <c r="G269" s="42"/>
      <c r="H269" s="42"/>
      <c r="I269" s="221"/>
      <c r="J269" s="42"/>
      <c r="K269" s="42"/>
      <c r="L269" s="46"/>
      <c r="M269" s="222"/>
      <c r="N269" s="223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153</v>
      </c>
      <c r="AU269" s="19" t="s">
        <v>149</v>
      </c>
    </row>
    <row r="270" s="2" customFormat="1" ht="16.5" customHeight="1">
      <c r="A270" s="40"/>
      <c r="B270" s="41"/>
      <c r="C270" s="206" t="s">
        <v>458</v>
      </c>
      <c r="D270" s="206" t="s">
        <v>143</v>
      </c>
      <c r="E270" s="207" t="s">
        <v>2011</v>
      </c>
      <c r="F270" s="208" t="s">
        <v>2012</v>
      </c>
      <c r="G270" s="209" t="s">
        <v>146</v>
      </c>
      <c r="H270" s="210">
        <v>3.609</v>
      </c>
      <c r="I270" s="211"/>
      <c r="J270" s="212">
        <f>ROUND(I270*H270,2)</f>
        <v>0</v>
      </c>
      <c r="K270" s="208" t="s">
        <v>147</v>
      </c>
      <c r="L270" s="46"/>
      <c r="M270" s="213" t="s">
        <v>19</v>
      </c>
      <c r="N270" s="214" t="s">
        <v>42</v>
      </c>
      <c r="O270" s="86"/>
      <c r="P270" s="215">
        <f>O270*H270</f>
        <v>0</v>
      </c>
      <c r="Q270" s="215">
        <v>0.00013999999999999999</v>
      </c>
      <c r="R270" s="215">
        <f>Q270*H270</f>
        <v>0.00050526</v>
      </c>
      <c r="S270" s="215">
        <v>0</v>
      </c>
      <c r="T270" s="216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17" t="s">
        <v>284</v>
      </c>
      <c r="AT270" s="217" t="s">
        <v>143</v>
      </c>
      <c r="AU270" s="217" t="s">
        <v>149</v>
      </c>
      <c r="AY270" s="19" t="s">
        <v>140</v>
      </c>
      <c r="BE270" s="218">
        <f>IF(N270="základní",J270,0)</f>
        <v>0</v>
      </c>
      <c r="BF270" s="218">
        <f>IF(N270="snížená",J270,0)</f>
        <v>0</v>
      </c>
      <c r="BG270" s="218">
        <f>IF(N270="zákl. přenesená",J270,0)</f>
        <v>0</v>
      </c>
      <c r="BH270" s="218">
        <f>IF(N270="sníž. přenesená",J270,0)</f>
        <v>0</v>
      </c>
      <c r="BI270" s="218">
        <f>IF(N270="nulová",J270,0)</f>
        <v>0</v>
      </c>
      <c r="BJ270" s="19" t="s">
        <v>149</v>
      </c>
      <c r="BK270" s="218">
        <f>ROUND(I270*H270,2)</f>
        <v>0</v>
      </c>
      <c r="BL270" s="19" t="s">
        <v>284</v>
      </c>
      <c r="BM270" s="217" t="s">
        <v>2013</v>
      </c>
    </row>
    <row r="271" s="2" customFormat="1">
      <c r="A271" s="40"/>
      <c r="B271" s="41"/>
      <c r="C271" s="42"/>
      <c r="D271" s="219" t="s">
        <v>151</v>
      </c>
      <c r="E271" s="42"/>
      <c r="F271" s="220" t="s">
        <v>2014</v>
      </c>
      <c r="G271" s="42"/>
      <c r="H271" s="42"/>
      <c r="I271" s="221"/>
      <c r="J271" s="42"/>
      <c r="K271" s="42"/>
      <c r="L271" s="46"/>
      <c r="M271" s="222"/>
      <c r="N271" s="223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151</v>
      </c>
      <c r="AU271" s="19" t="s">
        <v>149</v>
      </c>
    </row>
    <row r="272" s="2" customFormat="1">
      <c r="A272" s="40"/>
      <c r="B272" s="41"/>
      <c r="C272" s="42"/>
      <c r="D272" s="224" t="s">
        <v>153</v>
      </c>
      <c r="E272" s="42"/>
      <c r="F272" s="225" t="s">
        <v>2015</v>
      </c>
      <c r="G272" s="42"/>
      <c r="H272" s="42"/>
      <c r="I272" s="221"/>
      <c r="J272" s="42"/>
      <c r="K272" s="42"/>
      <c r="L272" s="46"/>
      <c r="M272" s="222"/>
      <c r="N272" s="223"/>
      <c r="O272" s="86"/>
      <c r="P272" s="86"/>
      <c r="Q272" s="86"/>
      <c r="R272" s="86"/>
      <c r="S272" s="86"/>
      <c r="T272" s="87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9" t="s">
        <v>153</v>
      </c>
      <c r="AU272" s="19" t="s">
        <v>149</v>
      </c>
    </row>
    <row r="273" s="2" customFormat="1" ht="16.5" customHeight="1">
      <c r="A273" s="40"/>
      <c r="B273" s="41"/>
      <c r="C273" s="206" t="s">
        <v>462</v>
      </c>
      <c r="D273" s="206" t="s">
        <v>143</v>
      </c>
      <c r="E273" s="207" t="s">
        <v>2016</v>
      </c>
      <c r="F273" s="208" t="s">
        <v>2017</v>
      </c>
      <c r="G273" s="209" t="s">
        <v>146</v>
      </c>
      <c r="H273" s="210">
        <v>25.864999999999998</v>
      </c>
      <c r="I273" s="211"/>
      <c r="J273" s="212">
        <f>ROUND(I273*H273,2)</f>
        <v>0</v>
      </c>
      <c r="K273" s="208" t="s">
        <v>147</v>
      </c>
      <c r="L273" s="46"/>
      <c r="M273" s="213" t="s">
        <v>19</v>
      </c>
      <c r="N273" s="214" t="s">
        <v>42</v>
      </c>
      <c r="O273" s="86"/>
      <c r="P273" s="215">
        <f>O273*H273</f>
        <v>0</v>
      </c>
      <c r="Q273" s="215">
        <v>6.9999999999999994E-05</v>
      </c>
      <c r="R273" s="215">
        <f>Q273*H273</f>
        <v>0.0018105499999999998</v>
      </c>
      <c r="S273" s="215">
        <v>0</v>
      </c>
      <c r="T273" s="216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17" t="s">
        <v>284</v>
      </c>
      <c r="AT273" s="217" t="s">
        <v>143</v>
      </c>
      <c r="AU273" s="217" t="s">
        <v>149</v>
      </c>
      <c r="AY273" s="19" t="s">
        <v>140</v>
      </c>
      <c r="BE273" s="218">
        <f>IF(N273="základní",J273,0)</f>
        <v>0</v>
      </c>
      <c r="BF273" s="218">
        <f>IF(N273="snížená",J273,0)</f>
        <v>0</v>
      </c>
      <c r="BG273" s="218">
        <f>IF(N273="zákl. přenesená",J273,0)</f>
        <v>0</v>
      </c>
      <c r="BH273" s="218">
        <f>IF(N273="sníž. přenesená",J273,0)</f>
        <v>0</v>
      </c>
      <c r="BI273" s="218">
        <f>IF(N273="nulová",J273,0)</f>
        <v>0</v>
      </c>
      <c r="BJ273" s="19" t="s">
        <v>149</v>
      </c>
      <c r="BK273" s="218">
        <f>ROUND(I273*H273,2)</f>
        <v>0</v>
      </c>
      <c r="BL273" s="19" t="s">
        <v>284</v>
      </c>
      <c r="BM273" s="217" t="s">
        <v>2018</v>
      </c>
    </row>
    <row r="274" s="2" customFormat="1">
      <c r="A274" s="40"/>
      <c r="B274" s="41"/>
      <c r="C274" s="42"/>
      <c r="D274" s="219" t="s">
        <v>151</v>
      </c>
      <c r="E274" s="42"/>
      <c r="F274" s="220" t="s">
        <v>2019</v>
      </c>
      <c r="G274" s="42"/>
      <c r="H274" s="42"/>
      <c r="I274" s="221"/>
      <c r="J274" s="42"/>
      <c r="K274" s="42"/>
      <c r="L274" s="46"/>
      <c r="M274" s="222"/>
      <c r="N274" s="223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151</v>
      </c>
      <c r="AU274" s="19" t="s">
        <v>149</v>
      </c>
    </row>
    <row r="275" s="2" customFormat="1">
      <c r="A275" s="40"/>
      <c r="B275" s="41"/>
      <c r="C275" s="42"/>
      <c r="D275" s="224" t="s">
        <v>153</v>
      </c>
      <c r="E275" s="42"/>
      <c r="F275" s="225" t="s">
        <v>2020</v>
      </c>
      <c r="G275" s="42"/>
      <c r="H275" s="42"/>
      <c r="I275" s="221"/>
      <c r="J275" s="42"/>
      <c r="K275" s="42"/>
      <c r="L275" s="46"/>
      <c r="M275" s="222"/>
      <c r="N275" s="223"/>
      <c r="O275" s="86"/>
      <c r="P275" s="86"/>
      <c r="Q275" s="86"/>
      <c r="R275" s="86"/>
      <c r="S275" s="86"/>
      <c r="T275" s="87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9" t="s">
        <v>153</v>
      </c>
      <c r="AU275" s="19" t="s">
        <v>149</v>
      </c>
    </row>
    <row r="276" s="2" customFormat="1" ht="16.5" customHeight="1">
      <c r="A276" s="40"/>
      <c r="B276" s="41"/>
      <c r="C276" s="206" t="s">
        <v>468</v>
      </c>
      <c r="D276" s="206" t="s">
        <v>143</v>
      </c>
      <c r="E276" s="207" t="s">
        <v>2021</v>
      </c>
      <c r="F276" s="208" t="s">
        <v>2022</v>
      </c>
      <c r="G276" s="209" t="s">
        <v>146</v>
      </c>
      <c r="H276" s="210">
        <v>25.864999999999998</v>
      </c>
      <c r="I276" s="211"/>
      <c r="J276" s="212">
        <f>ROUND(I276*H276,2)</f>
        <v>0</v>
      </c>
      <c r="K276" s="208" t="s">
        <v>147</v>
      </c>
      <c r="L276" s="46"/>
      <c r="M276" s="213" t="s">
        <v>19</v>
      </c>
      <c r="N276" s="214" t="s">
        <v>42</v>
      </c>
      <c r="O276" s="86"/>
      <c r="P276" s="215">
        <f>O276*H276</f>
        <v>0</v>
      </c>
      <c r="Q276" s="215">
        <v>6.9999999999999994E-05</v>
      </c>
      <c r="R276" s="215">
        <f>Q276*H276</f>
        <v>0.0018105499999999998</v>
      </c>
      <c r="S276" s="215">
        <v>0</v>
      </c>
      <c r="T276" s="216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17" t="s">
        <v>284</v>
      </c>
      <c r="AT276" s="217" t="s">
        <v>143</v>
      </c>
      <c r="AU276" s="217" t="s">
        <v>149</v>
      </c>
      <c r="AY276" s="19" t="s">
        <v>140</v>
      </c>
      <c r="BE276" s="218">
        <f>IF(N276="základní",J276,0)</f>
        <v>0</v>
      </c>
      <c r="BF276" s="218">
        <f>IF(N276="snížená",J276,0)</f>
        <v>0</v>
      </c>
      <c r="BG276" s="218">
        <f>IF(N276="zákl. přenesená",J276,0)</f>
        <v>0</v>
      </c>
      <c r="BH276" s="218">
        <f>IF(N276="sníž. přenesená",J276,0)</f>
        <v>0</v>
      </c>
      <c r="BI276" s="218">
        <f>IF(N276="nulová",J276,0)</f>
        <v>0</v>
      </c>
      <c r="BJ276" s="19" t="s">
        <v>149</v>
      </c>
      <c r="BK276" s="218">
        <f>ROUND(I276*H276,2)</f>
        <v>0</v>
      </c>
      <c r="BL276" s="19" t="s">
        <v>284</v>
      </c>
      <c r="BM276" s="217" t="s">
        <v>2023</v>
      </c>
    </row>
    <row r="277" s="2" customFormat="1">
      <c r="A277" s="40"/>
      <c r="B277" s="41"/>
      <c r="C277" s="42"/>
      <c r="D277" s="219" t="s">
        <v>151</v>
      </c>
      <c r="E277" s="42"/>
      <c r="F277" s="220" t="s">
        <v>2024</v>
      </c>
      <c r="G277" s="42"/>
      <c r="H277" s="42"/>
      <c r="I277" s="221"/>
      <c r="J277" s="42"/>
      <c r="K277" s="42"/>
      <c r="L277" s="46"/>
      <c r="M277" s="222"/>
      <c r="N277" s="223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9" t="s">
        <v>151</v>
      </c>
      <c r="AU277" s="19" t="s">
        <v>149</v>
      </c>
    </row>
    <row r="278" s="2" customFormat="1">
      <c r="A278" s="40"/>
      <c r="B278" s="41"/>
      <c r="C278" s="42"/>
      <c r="D278" s="224" t="s">
        <v>153</v>
      </c>
      <c r="E278" s="42"/>
      <c r="F278" s="225" t="s">
        <v>2025</v>
      </c>
      <c r="G278" s="42"/>
      <c r="H278" s="42"/>
      <c r="I278" s="221"/>
      <c r="J278" s="42"/>
      <c r="K278" s="42"/>
      <c r="L278" s="46"/>
      <c r="M278" s="222"/>
      <c r="N278" s="223"/>
      <c r="O278" s="86"/>
      <c r="P278" s="86"/>
      <c r="Q278" s="86"/>
      <c r="R278" s="86"/>
      <c r="S278" s="86"/>
      <c r="T278" s="87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9" t="s">
        <v>153</v>
      </c>
      <c r="AU278" s="19" t="s">
        <v>149</v>
      </c>
    </row>
    <row r="279" s="2" customFormat="1" ht="16.5" customHeight="1">
      <c r="A279" s="40"/>
      <c r="B279" s="41"/>
      <c r="C279" s="206" t="s">
        <v>476</v>
      </c>
      <c r="D279" s="206" t="s">
        <v>143</v>
      </c>
      <c r="E279" s="207" t="s">
        <v>2026</v>
      </c>
      <c r="F279" s="208" t="s">
        <v>2027</v>
      </c>
      <c r="G279" s="209" t="s">
        <v>146</v>
      </c>
      <c r="H279" s="210">
        <v>25.864999999999998</v>
      </c>
      <c r="I279" s="211"/>
      <c r="J279" s="212">
        <f>ROUND(I279*H279,2)</f>
        <v>0</v>
      </c>
      <c r="K279" s="208" t="s">
        <v>147</v>
      </c>
      <c r="L279" s="46"/>
      <c r="M279" s="213" t="s">
        <v>19</v>
      </c>
      <c r="N279" s="214" t="s">
        <v>42</v>
      </c>
      <c r="O279" s="86"/>
      <c r="P279" s="215">
        <f>O279*H279</f>
        <v>0</v>
      </c>
      <c r="Q279" s="215">
        <v>0</v>
      </c>
      <c r="R279" s="215">
        <f>Q279*H279</f>
        <v>0</v>
      </c>
      <c r="S279" s="215">
        <v>0</v>
      </c>
      <c r="T279" s="216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17" t="s">
        <v>284</v>
      </c>
      <c r="AT279" s="217" t="s">
        <v>143</v>
      </c>
      <c r="AU279" s="217" t="s">
        <v>149</v>
      </c>
      <c r="AY279" s="19" t="s">
        <v>140</v>
      </c>
      <c r="BE279" s="218">
        <f>IF(N279="základní",J279,0)</f>
        <v>0</v>
      </c>
      <c r="BF279" s="218">
        <f>IF(N279="snížená",J279,0)</f>
        <v>0</v>
      </c>
      <c r="BG279" s="218">
        <f>IF(N279="zákl. přenesená",J279,0)</f>
        <v>0</v>
      </c>
      <c r="BH279" s="218">
        <f>IF(N279="sníž. přenesená",J279,0)</f>
        <v>0</v>
      </c>
      <c r="BI279" s="218">
        <f>IF(N279="nulová",J279,0)</f>
        <v>0</v>
      </c>
      <c r="BJ279" s="19" t="s">
        <v>149</v>
      </c>
      <c r="BK279" s="218">
        <f>ROUND(I279*H279,2)</f>
        <v>0</v>
      </c>
      <c r="BL279" s="19" t="s">
        <v>284</v>
      </c>
      <c r="BM279" s="217" t="s">
        <v>2028</v>
      </c>
    </row>
    <row r="280" s="2" customFormat="1">
      <c r="A280" s="40"/>
      <c r="B280" s="41"/>
      <c r="C280" s="42"/>
      <c r="D280" s="219" t="s">
        <v>151</v>
      </c>
      <c r="E280" s="42"/>
      <c r="F280" s="220" t="s">
        <v>2029</v>
      </c>
      <c r="G280" s="42"/>
      <c r="H280" s="42"/>
      <c r="I280" s="221"/>
      <c r="J280" s="42"/>
      <c r="K280" s="42"/>
      <c r="L280" s="46"/>
      <c r="M280" s="222"/>
      <c r="N280" s="223"/>
      <c r="O280" s="86"/>
      <c r="P280" s="86"/>
      <c r="Q280" s="86"/>
      <c r="R280" s="86"/>
      <c r="S280" s="86"/>
      <c r="T280" s="87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151</v>
      </c>
      <c r="AU280" s="19" t="s">
        <v>149</v>
      </c>
    </row>
    <row r="281" s="2" customFormat="1">
      <c r="A281" s="40"/>
      <c r="B281" s="41"/>
      <c r="C281" s="42"/>
      <c r="D281" s="224" t="s">
        <v>153</v>
      </c>
      <c r="E281" s="42"/>
      <c r="F281" s="225" t="s">
        <v>2030</v>
      </c>
      <c r="G281" s="42"/>
      <c r="H281" s="42"/>
      <c r="I281" s="221"/>
      <c r="J281" s="42"/>
      <c r="K281" s="42"/>
      <c r="L281" s="46"/>
      <c r="M281" s="222"/>
      <c r="N281" s="223"/>
      <c r="O281" s="86"/>
      <c r="P281" s="86"/>
      <c r="Q281" s="86"/>
      <c r="R281" s="86"/>
      <c r="S281" s="86"/>
      <c r="T281" s="87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T281" s="19" t="s">
        <v>153</v>
      </c>
      <c r="AU281" s="19" t="s">
        <v>149</v>
      </c>
    </row>
    <row r="282" s="13" customFormat="1">
      <c r="A282" s="13"/>
      <c r="B282" s="226"/>
      <c r="C282" s="227"/>
      <c r="D282" s="219" t="s">
        <v>155</v>
      </c>
      <c r="E282" s="228" t="s">
        <v>19</v>
      </c>
      <c r="F282" s="229" t="s">
        <v>2031</v>
      </c>
      <c r="G282" s="227"/>
      <c r="H282" s="230">
        <v>4.8120000000000003</v>
      </c>
      <c r="I282" s="231"/>
      <c r="J282" s="227"/>
      <c r="K282" s="227"/>
      <c r="L282" s="232"/>
      <c r="M282" s="233"/>
      <c r="N282" s="234"/>
      <c r="O282" s="234"/>
      <c r="P282" s="234"/>
      <c r="Q282" s="234"/>
      <c r="R282" s="234"/>
      <c r="S282" s="234"/>
      <c r="T282" s="235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6" t="s">
        <v>155</v>
      </c>
      <c r="AU282" s="236" t="s">
        <v>149</v>
      </c>
      <c r="AV282" s="13" t="s">
        <v>149</v>
      </c>
      <c r="AW282" s="13" t="s">
        <v>32</v>
      </c>
      <c r="AX282" s="13" t="s">
        <v>70</v>
      </c>
      <c r="AY282" s="236" t="s">
        <v>140</v>
      </c>
    </row>
    <row r="283" s="13" customFormat="1">
      <c r="A283" s="13"/>
      <c r="B283" s="226"/>
      <c r="C283" s="227"/>
      <c r="D283" s="219" t="s">
        <v>155</v>
      </c>
      <c r="E283" s="228" t="s">
        <v>19</v>
      </c>
      <c r="F283" s="229" t="s">
        <v>2032</v>
      </c>
      <c r="G283" s="227"/>
      <c r="H283" s="230">
        <v>21.053000000000001</v>
      </c>
      <c r="I283" s="231"/>
      <c r="J283" s="227"/>
      <c r="K283" s="227"/>
      <c r="L283" s="232"/>
      <c r="M283" s="233"/>
      <c r="N283" s="234"/>
      <c r="O283" s="234"/>
      <c r="P283" s="234"/>
      <c r="Q283" s="234"/>
      <c r="R283" s="234"/>
      <c r="S283" s="234"/>
      <c r="T283" s="235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6" t="s">
        <v>155</v>
      </c>
      <c r="AU283" s="236" t="s">
        <v>149</v>
      </c>
      <c r="AV283" s="13" t="s">
        <v>149</v>
      </c>
      <c r="AW283" s="13" t="s">
        <v>32</v>
      </c>
      <c r="AX283" s="13" t="s">
        <v>70</v>
      </c>
      <c r="AY283" s="236" t="s">
        <v>140</v>
      </c>
    </row>
    <row r="284" s="14" customFormat="1">
      <c r="A284" s="14"/>
      <c r="B284" s="237"/>
      <c r="C284" s="238"/>
      <c r="D284" s="219" t="s">
        <v>155</v>
      </c>
      <c r="E284" s="239" t="s">
        <v>19</v>
      </c>
      <c r="F284" s="240" t="s">
        <v>172</v>
      </c>
      <c r="G284" s="238"/>
      <c r="H284" s="241">
        <v>25.865000000000002</v>
      </c>
      <c r="I284" s="242"/>
      <c r="J284" s="238"/>
      <c r="K284" s="238"/>
      <c r="L284" s="243"/>
      <c r="M284" s="244"/>
      <c r="N284" s="245"/>
      <c r="O284" s="245"/>
      <c r="P284" s="245"/>
      <c r="Q284" s="245"/>
      <c r="R284" s="245"/>
      <c r="S284" s="245"/>
      <c r="T284" s="246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7" t="s">
        <v>155</v>
      </c>
      <c r="AU284" s="247" t="s">
        <v>149</v>
      </c>
      <c r="AV284" s="14" t="s">
        <v>148</v>
      </c>
      <c r="AW284" s="14" t="s">
        <v>32</v>
      </c>
      <c r="AX284" s="14" t="s">
        <v>78</v>
      </c>
      <c r="AY284" s="247" t="s">
        <v>140</v>
      </c>
    </row>
    <row r="285" s="2" customFormat="1" ht="16.5" customHeight="1">
      <c r="A285" s="40"/>
      <c r="B285" s="41"/>
      <c r="C285" s="206" t="s">
        <v>482</v>
      </c>
      <c r="D285" s="206" t="s">
        <v>143</v>
      </c>
      <c r="E285" s="207" t="s">
        <v>1088</v>
      </c>
      <c r="F285" s="208" t="s">
        <v>1089</v>
      </c>
      <c r="G285" s="209" t="s">
        <v>146</v>
      </c>
      <c r="H285" s="210">
        <v>25.864999999999998</v>
      </c>
      <c r="I285" s="211"/>
      <c r="J285" s="212">
        <f>ROUND(I285*H285,2)</f>
        <v>0</v>
      </c>
      <c r="K285" s="208" t="s">
        <v>147</v>
      </c>
      <c r="L285" s="46"/>
      <c r="M285" s="213" t="s">
        <v>19</v>
      </c>
      <c r="N285" s="214" t="s">
        <v>42</v>
      </c>
      <c r="O285" s="86"/>
      <c r="P285" s="215">
        <f>O285*H285</f>
        <v>0</v>
      </c>
      <c r="Q285" s="215">
        <v>0.00017000000000000001</v>
      </c>
      <c r="R285" s="215">
        <f>Q285*H285</f>
        <v>0.0043970500000000004</v>
      </c>
      <c r="S285" s="215">
        <v>0</v>
      </c>
      <c r="T285" s="216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17" t="s">
        <v>284</v>
      </c>
      <c r="AT285" s="217" t="s">
        <v>143</v>
      </c>
      <c r="AU285" s="217" t="s">
        <v>149</v>
      </c>
      <c r="AY285" s="19" t="s">
        <v>140</v>
      </c>
      <c r="BE285" s="218">
        <f>IF(N285="základní",J285,0)</f>
        <v>0</v>
      </c>
      <c r="BF285" s="218">
        <f>IF(N285="snížená",J285,0)</f>
        <v>0</v>
      </c>
      <c r="BG285" s="218">
        <f>IF(N285="zákl. přenesená",J285,0)</f>
        <v>0</v>
      </c>
      <c r="BH285" s="218">
        <f>IF(N285="sníž. přenesená",J285,0)</f>
        <v>0</v>
      </c>
      <c r="BI285" s="218">
        <f>IF(N285="nulová",J285,0)</f>
        <v>0</v>
      </c>
      <c r="BJ285" s="19" t="s">
        <v>149</v>
      </c>
      <c r="BK285" s="218">
        <f>ROUND(I285*H285,2)</f>
        <v>0</v>
      </c>
      <c r="BL285" s="19" t="s">
        <v>284</v>
      </c>
      <c r="BM285" s="217" t="s">
        <v>2033</v>
      </c>
    </row>
    <row r="286" s="2" customFormat="1">
      <c r="A286" s="40"/>
      <c r="B286" s="41"/>
      <c r="C286" s="42"/>
      <c r="D286" s="219" t="s">
        <v>151</v>
      </c>
      <c r="E286" s="42"/>
      <c r="F286" s="220" t="s">
        <v>1091</v>
      </c>
      <c r="G286" s="42"/>
      <c r="H286" s="42"/>
      <c r="I286" s="221"/>
      <c r="J286" s="42"/>
      <c r="K286" s="42"/>
      <c r="L286" s="46"/>
      <c r="M286" s="222"/>
      <c r="N286" s="223"/>
      <c r="O286" s="86"/>
      <c r="P286" s="86"/>
      <c r="Q286" s="86"/>
      <c r="R286" s="86"/>
      <c r="S286" s="86"/>
      <c r="T286" s="87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9" t="s">
        <v>151</v>
      </c>
      <c r="AU286" s="19" t="s">
        <v>149</v>
      </c>
    </row>
    <row r="287" s="2" customFormat="1">
      <c r="A287" s="40"/>
      <c r="B287" s="41"/>
      <c r="C287" s="42"/>
      <c r="D287" s="224" t="s">
        <v>153</v>
      </c>
      <c r="E287" s="42"/>
      <c r="F287" s="225" t="s">
        <v>1092</v>
      </c>
      <c r="G287" s="42"/>
      <c r="H287" s="42"/>
      <c r="I287" s="221"/>
      <c r="J287" s="42"/>
      <c r="K287" s="42"/>
      <c r="L287" s="46"/>
      <c r="M287" s="222"/>
      <c r="N287" s="223"/>
      <c r="O287" s="86"/>
      <c r="P287" s="86"/>
      <c r="Q287" s="86"/>
      <c r="R287" s="86"/>
      <c r="S287" s="86"/>
      <c r="T287" s="87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9" t="s">
        <v>153</v>
      </c>
      <c r="AU287" s="19" t="s">
        <v>149</v>
      </c>
    </row>
    <row r="288" s="2" customFormat="1" ht="16.5" customHeight="1">
      <c r="A288" s="40"/>
      <c r="B288" s="41"/>
      <c r="C288" s="206" t="s">
        <v>488</v>
      </c>
      <c r="D288" s="206" t="s">
        <v>143</v>
      </c>
      <c r="E288" s="207" t="s">
        <v>1094</v>
      </c>
      <c r="F288" s="208" t="s">
        <v>1095</v>
      </c>
      <c r="G288" s="209" t="s">
        <v>146</v>
      </c>
      <c r="H288" s="210">
        <v>25.864999999999998</v>
      </c>
      <c r="I288" s="211"/>
      <c r="J288" s="212">
        <f>ROUND(I288*H288,2)</f>
        <v>0</v>
      </c>
      <c r="K288" s="208" t="s">
        <v>147</v>
      </c>
      <c r="L288" s="46"/>
      <c r="M288" s="213" t="s">
        <v>19</v>
      </c>
      <c r="N288" s="214" t="s">
        <v>42</v>
      </c>
      <c r="O288" s="86"/>
      <c r="P288" s="215">
        <f>O288*H288</f>
        <v>0</v>
      </c>
      <c r="Q288" s="215">
        <v>0.00012</v>
      </c>
      <c r="R288" s="215">
        <f>Q288*H288</f>
        <v>0.0031037999999999999</v>
      </c>
      <c r="S288" s="215">
        <v>0</v>
      </c>
      <c r="T288" s="216">
        <f>S288*H288</f>
        <v>0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17" t="s">
        <v>284</v>
      </c>
      <c r="AT288" s="217" t="s">
        <v>143</v>
      </c>
      <c r="AU288" s="217" t="s">
        <v>149</v>
      </c>
      <c r="AY288" s="19" t="s">
        <v>140</v>
      </c>
      <c r="BE288" s="218">
        <f>IF(N288="základní",J288,0)</f>
        <v>0</v>
      </c>
      <c r="BF288" s="218">
        <f>IF(N288="snížená",J288,0)</f>
        <v>0</v>
      </c>
      <c r="BG288" s="218">
        <f>IF(N288="zákl. přenesená",J288,0)</f>
        <v>0</v>
      </c>
      <c r="BH288" s="218">
        <f>IF(N288="sníž. přenesená",J288,0)</f>
        <v>0</v>
      </c>
      <c r="BI288" s="218">
        <f>IF(N288="nulová",J288,0)</f>
        <v>0</v>
      </c>
      <c r="BJ288" s="19" t="s">
        <v>149</v>
      </c>
      <c r="BK288" s="218">
        <f>ROUND(I288*H288,2)</f>
        <v>0</v>
      </c>
      <c r="BL288" s="19" t="s">
        <v>284</v>
      </c>
      <c r="BM288" s="217" t="s">
        <v>2034</v>
      </c>
    </row>
    <row r="289" s="2" customFormat="1">
      <c r="A289" s="40"/>
      <c r="B289" s="41"/>
      <c r="C289" s="42"/>
      <c r="D289" s="219" t="s">
        <v>151</v>
      </c>
      <c r="E289" s="42"/>
      <c r="F289" s="220" t="s">
        <v>1097</v>
      </c>
      <c r="G289" s="42"/>
      <c r="H289" s="42"/>
      <c r="I289" s="221"/>
      <c r="J289" s="42"/>
      <c r="K289" s="42"/>
      <c r="L289" s="46"/>
      <c r="M289" s="222"/>
      <c r="N289" s="223"/>
      <c r="O289" s="86"/>
      <c r="P289" s="86"/>
      <c r="Q289" s="86"/>
      <c r="R289" s="86"/>
      <c r="S289" s="86"/>
      <c r="T289" s="87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T289" s="19" t="s">
        <v>151</v>
      </c>
      <c r="AU289" s="19" t="s">
        <v>149</v>
      </c>
    </row>
    <row r="290" s="2" customFormat="1">
      <c r="A290" s="40"/>
      <c r="B290" s="41"/>
      <c r="C290" s="42"/>
      <c r="D290" s="224" t="s">
        <v>153</v>
      </c>
      <c r="E290" s="42"/>
      <c r="F290" s="225" t="s">
        <v>1098</v>
      </c>
      <c r="G290" s="42"/>
      <c r="H290" s="42"/>
      <c r="I290" s="221"/>
      <c r="J290" s="42"/>
      <c r="K290" s="42"/>
      <c r="L290" s="46"/>
      <c r="M290" s="222"/>
      <c r="N290" s="223"/>
      <c r="O290" s="86"/>
      <c r="P290" s="86"/>
      <c r="Q290" s="86"/>
      <c r="R290" s="86"/>
      <c r="S290" s="86"/>
      <c r="T290" s="87"/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T290" s="19" t="s">
        <v>153</v>
      </c>
      <c r="AU290" s="19" t="s">
        <v>149</v>
      </c>
    </row>
    <row r="291" s="2" customFormat="1" ht="16.5" customHeight="1">
      <c r="A291" s="40"/>
      <c r="B291" s="41"/>
      <c r="C291" s="206" t="s">
        <v>494</v>
      </c>
      <c r="D291" s="206" t="s">
        <v>143</v>
      </c>
      <c r="E291" s="207" t="s">
        <v>1100</v>
      </c>
      <c r="F291" s="208" t="s">
        <v>1101</v>
      </c>
      <c r="G291" s="209" t="s">
        <v>146</v>
      </c>
      <c r="H291" s="210">
        <v>25.864999999999998</v>
      </c>
      <c r="I291" s="211"/>
      <c r="J291" s="212">
        <f>ROUND(I291*H291,2)</f>
        <v>0</v>
      </c>
      <c r="K291" s="208" t="s">
        <v>147</v>
      </c>
      <c r="L291" s="46"/>
      <c r="M291" s="213" t="s">
        <v>19</v>
      </c>
      <c r="N291" s="214" t="s">
        <v>42</v>
      </c>
      <c r="O291" s="86"/>
      <c r="P291" s="215">
        <f>O291*H291</f>
        <v>0</v>
      </c>
      <c r="Q291" s="215">
        <v>0.00012</v>
      </c>
      <c r="R291" s="215">
        <f>Q291*H291</f>
        <v>0.0031037999999999999</v>
      </c>
      <c r="S291" s="215">
        <v>0</v>
      </c>
      <c r="T291" s="216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17" t="s">
        <v>284</v>
      </c>
      <c r="AT291" s="217" t="s">
        <v>143</v>
      </c>
      <c r="AU291" s="217" t="s">
        <v>149</v>
      </c>
      <c r="AY291" s="19" t="s">
        <v>140</v>
      </c>
      <c r="BE291" s="218">
        <f>IF(N291="základní",J291,0)</f>
        <v>0</v>
      </c>
      <c r="BF291" s="218">
        <f>IF(N291="snížená",J291,0)</f>
        <v>0</v>
      </c>
      <c r="BG291" s="218">
        <f>IF(N291="zákl. přenesená",J291,0)</f>
        <v>0</v>
      </c>
      <c r="BH291" s="218">
        <f>IF(N291="sníž. přenesená",J291,0)</f>
        <v>0</v>
      </c>
      <c r="BI291" s="218">
        <f>IF(N291="nulová",J291,0)</f>
        <v>0</v>
      </c>
      <c r="BJ291" s="19" t="s">
        <v>149</v>
      </c>
      <c r="BK291" s="218">
        <f>ROUND(I291*H291,2)</f>
        <v>0</v>
      </c>
      <c r="BL291" s="19" t="s">
        <v>284</v>
      </c>
      <c r="BM291" s="217" t="s">
        <v>2035</v>
      </c>
    </row>
    <row r="292" s="2" customFormat="1">
      <c r="A292" s="40"/>
      <c r="B292" s="41"/>
      <c r="C292" s="42"/>
      <c r="D292" s="219" t="s">
        <v>151</v>
      </c>
      <c r="E292" s="42"/>
      <c r="F292" s="220" t="s">
        <v>1103</v>
      </c>
      <c r="G292" s="42"/>
      <c r="H292" s="42"/>
      <c r="I292" s="221"/>
      <c r="J292" s="42"/>
      <c r="K292" s="42"/>
      <c r="L292" s="46"/>
      <c r="M292" s="222"/>
      <c r="N292" s="223"/>
      <c r="O292" s="86"/>
      <c r="P292" s="86"/>
      <c r="Q292" s="86"/>
      <c r="R292" s="86"/>
      <c r="S292" s="86"/>
      <c r="T292" s="87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T292" s="19" t="s">
        <v>151</v>
      </c>
      <c r="AU292" s="19" t="s">
        <v>149</v>
      </c>
    </row>
    <row r="293" s="2" customFormat="1">
      <c r="A293" s="40"/>
      <c r="B293" s="41"/>
      <c r="C293" s="42"/>
      <c r="D293" s="224" t="s">
        <v>153</v>
      </c>
      <c r="E293" s="42"/>
      <c r="F293" s="225" t="s">
        <v>1104</v>
      </c>
      <c r="G293" s="42"/>
      <c r="H293" s="42"/>
      <c r="I293" s="221"/>
      <c r="J293" s="42"/>
      <c r="K293" s="42"/>
      <c r="L293" s="46"/>
      <c r="M293" s="222"/>
      <c r="N293" s="223"/>
      <c r="O293" s="86"/>
      <c r="P293" s="86"/>
      <c r="Q293" s="86"/>
      <c r="R293" s="86"/>
      <c r="S293" s="86"/>
      <c r="T293" s="87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9" t="s">
        <v>153</v>
      </c>
      <c r="AU293" s="19" t="s">
        <v>149</v>
      </c>
    </row>
    <row r="294" s="12" customFormat="1" ht="22.8" customHeight="1">
      <c r="A294" s="12"/>
      <c r="B294" s="190"/>
      <c r="C294" s="191"/>
      <c r="D294" s="192" t="s">
        <v>69</v>
      </c>
      <c r="E294" s="204" t="s">
        <v>1105</v>
      </c>
      <c r="F294" s="204" t="s">
        <v>1106</v>
      </c>
      <c r="G294" s="191"/>
      <c r="H294" s="191"/>
      <c r="I294" s="194"/>
      <c r="J294" s="205">
        <f>BK294</f>
        <v>0</v>
      </c>
      <c r="K294" s="191"/>
      <c r="L294" s="196"/>
      <c r="M294" s="197"/>
      <c r="N294" s="198"/>
      <c r="O294" s="198"/>
      <c r="P294" s="199">
        <f>SUM(P295:P339)</f>
        <v>0</v>
      </c>
      <c r="Q294" s="198"/>
      <c r="R294" s="199">
        <f>SUM(R295:R339)</f>
        <v>0.3784749</v>
      </c>
      <c r="S294" s="198"/>
      <c r="T294" s="200">
        <f>SUM(T295:T339)</f>
        <v>0.07874310000000001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201" t="s">
        <v>149</v>
      </c>
      <c r="AT294" s="202" t="s">
        <v>69</v>
      </c>
      <c r="AU294" s="202" t="s">
        <v>78</v>
      </c>
      <c r="AY294" s="201" t="s">
        <v>140</v>
      </c>
      <c r="BK294" s="203">
        <f>SUM(BK295:BK339)</f>
        <v>0</v>
      </c>
    </row>
    <row r="295" s="2" customFormat="1" ht="16.5" customHeight="1">
      <c r="A295" s="40"/>
      <c r="B295" s="41"/>
      <c r="C295" s="206" t="s">
        <v>504</v>
      </c>
      <c r="D295" s="206" t="s">
        <v>143</v>
      </c>
      <c r="E295" s="207" t="s">
        <v>1108</v>
      </c>
      <c r="F295" s="208" t="s">
        <v>1109</v>
      </c>
      <c r="G295" s="209" t="s">
        <v>146</v>
      </c>
      <c r="H295" s="210">
        <v>64.072999999999993</v>
      </c>
      <c r="I295" s="211"/>
      <c r="J295" s="212">
        <f>ROUND(I295*H295,2)</f>
        <v>0</v>
      </c>
      <c r="K295" s="208" t="s">
        <v>147</v>
      </c>
      <c r="L295" s="46"/>
      <c r="M295" s="213" t="s">
        <v>19</v>
      </c>
      <c r="N295" s="214" t="s">
        <v>42</v>
      </c>
      <c r="O295" s="86"/>
      <c r="P295" s="215">
        <f>O295*H295</f>
        <v>0</v>
      </c>
      <c r="Q295" s="215">
        <v>0</v>
      </c>
      <c r="R295" s="215">
        <f>Q295*H295</f>
        <v>0</v>
      </c>
      <c r="S295" s="215">
        <v>0</v>
      </c>
      <c r="T295" s="216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17" t="s">
        <v>284</v>
      </c>
      <c r="AT295" s="217" t="s">
        <v>143</v>
      </c>
      <c r="AU295" s="217" t="s">
        <v>149</v>
      </c>
      <c r="AY295" s="19" t="s">
        <v>140</v>
      </c>
      <c r="BE295" s="218">
        <f>IF(N295="základní",J295,0)</f>
        <v>0</v>
      </c>
      <c r="BF295" s="218">
        <f>IF(N295="snížená",J295,0)</f>
        <v>0</v>
      </c>
      <c r="BG295" s="218">
        <f>IF(N295="zákl. přenesená",J295,0)</f>
        <v>0</v>
      </c>
      <c r="BH295" s="218">
        <f>IF(N295="sníž. přenesená",J295,0)</f>
        <v>0</v>
      </c>
      <c r="BI295" s="218">
        <f>IF(N295="nulová",J295,0)</f>
        <v>0</v>
      </c>
      <c r="BJ295" s="19" t="s">
        <v>149</v>
      </c>
      <c r="BK295" s="218">
        <f>ROUND(I295*H295,2)</f>
        <v>0</v>
      </c>
      <c r="BL295" s="19" t="s">
        <v>284</v>
      </c>
      <c r="BM295" s="217" t="s">
        <v>2036</v>
      </c>
    </row>
    <row r="296" s="2" customFormat="1">
      <c r="A296" s="40"/>
      <c r="B296" s="41"/>
      <c r="C296" s="42"/>
      <c r="D296" s="219" t="s">
        <v>151</v>
      </c>
      <c r="E296" s="42"/>
      <c r="F296" s="220" t="s">
        <v>1111</v>
      </c>
      <c r="G296" s="42"/>
      <c r="H296" s="42"/>
      <c r="I296" s="221"/>
      <c r="J296" s="42"/>
      <c r="K296" s="42"/>
      <c r="L296" s="46"/>
      <c r="M296" s="222"/>
      <c r="N296" s="223"/>
      <c r="O296" s="86"/>
      <c r="P296" s="86"/>
      <c r="Q296" s="86"/>
      <c r="R296" s="86"/>
      <c r="S296" s="86"/>
      <c r="T296" s="87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9" t="s">
        <v>151</v>
      </c>
      <c r="AU296" s="19" t="s">
        <v>149</v>
      </c>
    </row>
    <row r="297" s="2" customFormat="1">
      <c r="A297" s="40"/>
      <c r="B297" s="41"/>
      <c r="C297" s="42"/>
      <c r="D297" s="224" t="s">
        <v>153</v>
      </c>
      <c r="E297" s="42"/>
      <c r="F297" s="225" t="s">
        <v>1112</v>
      </c>
      <c r="G297" s="42"/>
      <c r="H297" s="42"/>
      <c r="I297" s="221"/>
      <c r="J297" s="42"/>
      <c r="K297" s="42"/>
      <c r="L297" s="46"/>
      <c r="M297" s="222"/>
      <c r="N297" s="223"/>
      <c r="O297" s="86"/>
      <c r="P297" s="86"/>
      <c r="Q297" s="86"/>
      <c r="R297" s="86"/>
      <c r="S297" s="86"/>
      <c r="T297" s="87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T297" s="19" t="s">
        <v>153</v>
      </c>
      <c r="AU297" s="19" t="s">
        <v>149</v>
      </c>
    </row>
    <row r="298" s="13" customFormat="1">
      <c r="A298" s="13"/>
      <c r="B298" s="226"/>
      <c r="C298" s="227"/>
      <c r="D298" s="219" t="s">
        <v>155</v>
      </c>
      <c r="E298" s="228" t="s">
        <v>19</v>
      </c>
      <c r="F298" s="229" t="s">
        <v>1849</v>
      </c>
      <c r="G298" s="227"/>
      <c r="H298" s="230">
        <v>12.1</v>
      </c>
      <c r="I298" s="231"/>
      <c r="J298" s="227"/>
      <c r="K298" s="227"/>
      <c r="L298" s="232"/>
      <c r="M298" s="233"/>
      <c r="N298" s="234"/>
      <c r="O298" s="234"/>
      <c r="P298" s="234"/>
      <c r="Q298" s="234"/>
      <c r="R298" s="234"/>
      <c r="S298" s="234"/>
      <c r="T298" s="235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6" t="s">
        <v>155</v>
      </c>
      <c r="AU298" s="236" t="s">
        <v>149</v>
      </c>
      <c r="AV298" s="13" t="s">
        <v>149</v>
      </c>
      <c r="AW298" s="13" t="s">
        <v>32</v>
      </c>
      <c r="AX298" s="13" t="s">
        <v>70</v>
      </c>
      <c r="AY298" s="236" t="s">
        <v>140</v>
      </c>
    </row>
    <row r="299" s="13" customFormat="1">
      <c r="A299" s="13"/>
      <c r="B299" s="226"/>
      <c r="C299" s="227"/>
      <c r="D299" s="219" t="s">
        <v>155</v>
      </c>
      <c r="E299" s="228" t="s">
        <v>19</v>
      </c>
      <c r="F299" s="229" t="s">
        <v>1850</v>
      </c>
      <c r="G299" s="227"/>
      <c r="H299" s="230">
        <v>15.125</v>
      </c>
      <c r="I299" s="231"/>
      <c r="J299" s="227"/>
      <c r="K299" s="227"/>
      <c r="L299" s="232"/>
      <c r="M299" s="233"/>
      <c r="N299" s="234"/>
      <c r="O299" s="234"/>
      <c r="P299" s="234"/>
      <c r="Q299" s="234"/>
      <c r="R299" s="234"/>
      <c r="S299" s="234"/>
      <c r="T299" s="235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6" t="s">
        <v>155</v>
      </c>
      <c r="AU299" s="236" t="s">
        <v>149</v>
      </c>
      <c r="AV299" s="13" t="s">
        <v>149</v>
      </c>
      <c r="AW299" s="13" t="s">
        <v>32</v>
      </c>
      <c r="AX299" s="13" t="s">
        <v>70</v>
      </c>
      <c r="AY299" s="236" t="s">
        <v>140</v>
      </c>
    </row>
    <row r="300" s="13" customFormat="1">
      <c r="A300" s="13"/>
      <c r="B300" s="226"/>
      <c r="C300" s="227"/>
      <c r="D300" s="219" t="s">
        <v>155</v>
      </c>
      <c r="E300" s="228" t="s">
        <v>19</v>
      </c>
      <c r="F300" s="229" t="s">
        <v>1863</v>
      </c>
      <c r="G300" s="227"/>
      <c r="H300" s="230">
        <v>36.847999999999999</v>
      </c>
      <c r="I300" s="231"/>
      <c r="J300" s="227"/>
      <c r="K300" s="227"/>
      <c r="L300" s="232"/>
      <c r="M300" s="233"/>
      <c r="N300" s="234"/>
      <c r="O300" s="234"/>
      <c r="P300" s="234"/>
      <c r="Q300" s="234"/>
      <c r="R300" s="234"/>
      <c r="S300" s="234"/>
      <c r="T300" s="235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6" t="s">
        <v>155</v>
      </c>
      <c r="AU300" s="236" t="s">
        <v>149</v>
      </c>
      <c r="AV300" s="13" t="s">
        <v>149</v>
      </c>
      <c r="AW300" s="13" t="s">
        <v>32</v>
      </c>
      <c r="AX300" s="13" t="s">
        <v>70</v>
      </c>
      <c r="AY300" s="236" t="s">
        <v>140</v>
      </c>
    </row>
    <row r="301" s="14" customFormat="1">
      <c r="A301" s="14"/>
      <c r="B301" s="237"/>
      <c r="C301" s="238"/>
      <c r="D301" s="219" t="s">
        <v>155</v>
      </c>
      <c r="E301" s="239" t="s">
        <v>19</v>
      </c>
      <c r="F301" s="240" t="s">
        <v>172</v>
      </c>
      <c r="G301" s="238"/>
      <c r="H301" s="241">
        <v>64.073000000000008</v>
      </c>
      <c r="I301" s="242"/>
      <c r="J301" s="238"/>
      <c r="K301" s="238"/>
      <c r="L301" s="243"/>
      <c r="M301" s="244"/>
      <c r="N301" s="245"/>
      <c r="O301" s="245"/>
      <c r="P301" s="245"/>
      <c r="Q301" s="245"/>
      <c r="R301" s="245"/>
      <c r="S301" s="245"/>
      <c r="T301" s="246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7" t="s">
        <v>155</v>
      </c>
      <c r="AU301" s="247" t="s">
        <v>149</v>
      </c>
      <c r="AV301" s="14" t="s">
        <v>148</v>
      </c>
      <c r="AW301" s="14" t="s">
        <v>32</v>
      </c>
      <c r="AX301" s="14" t="s">
        <v>78</v>
      </c>
      <c r="AY301" s="247" t="s">
        <v>140</v>
      </c>
    </row>
    <row r="302" s="2" customFormat="1" ht="16.5" customHeight="1">
      <c r="A302" s="40"/>
      <c r="B302" s="41"/>
      <c r="C302" s="206" t="s">
        <v>511</v>
      </c>
      <c r="D302" s="206" t="s">
        <v>143</v>
      </c>
      <c r="E302" s="207" t="s">
        <v>2037</v>
      </c>
      <c r="F302" s="208" t="s">
        <v>2038</v>
      </c>
      <c r="G302" s="209" t="s">
        <v>146</v>
      </c>
      <c r="H302" s="210">
        <v>189.93700000000001</v>
      </c>
      <c r="I302" s="211"/>
      <c r="J302" s="212">
        <f>ROUND(I302*H302,2)</f>
        <v>0</v>
      </c>
      <c r="K302" s="208" t="s">
        <v>147</v>
      </c>
      <c r="L302" s="46"/>
      <c r="M302" s="213" t="s">
        <v>19</v>
      </c>
      <c r="N302" s="214" t="s">
        <v>42</v>
      </c>
      <c r="O302" s="86"/>
      <c r="P302" s="215">
        <f>O302*H302</f>
        <v>0</v>
      </c>
      <c r="Q302" s="215">
        <v>0</v>
      </c>
      <c r="R302" s="215">
        <f>Q302*H302</f>
        <v>0</v>
      </c>
      <c r="S302" s="215">
        <v>0</v>
      </c>
      <c r="T302" s="216">
        <f>S302*H302</f>
        <v>0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17" t="s">
        <v>284</v>
      </c>
      <c r="AT302" s="217" t="s">
        <v>143</v>
      </c>
      <c r="AU302" s="217" t="s">
        <v>149</v>
      </c>
      <c r="AY302" s="19" t="s">
        <v>140</v>
      </c>
      <c r="BE302" s="218">
        <f>IF(N302="základní",J302,0)</f>
        <v>0</v>
      </c>
      <c r="BF302" s="218">
        <f>IF(N302="snížená",J302,0)</f>
        <v>0</v>
      </c>
      <c r="BG302" s="218">
        <f>IF(N302="zákl. přenesená",J302,0)</f>
        <v>0</v>
      </c>
      <c r="BH302" s="218">
        <f>IF(N302="sníž. přenesená",J302,0)</f>
        <v>0</v>
      </c>
      <c r="BI302" s="218">
        <f>IF(N302="nulová",J302,0)</f>
        <v>0</v>
      </c>
      <c r="BJ302" s="19" t="s">
        <v>149</v>
      </c>
      <c r="BK302" s="218">
        <f>ROUND(I302*H302,2)</f>
        <v>0</v>
      </c>
      <c r="BL302" s="19" t="s">
        <v>284</v>
      </c>
      <c r="BM302" s="217" t="s">
        <v>2039</v>
      </c>
    </row>
    <row r="303" s="2" customFormat="1">
      <c r="A303" s="40"/>
      <c r="B303" s="41"/>
      <c r="C303" s="42"/>
      <c r="D303" s="219" t="s">
        <v>151</v>
      </c>
      <c r="E303" s="42"/>
      <c r="F303" s="220" t="s">
        <v>2040</v>
      </c>
      <c r="G303" s="42"/>
      <c r="H303" s="42"/>
      <c r="I303" s="221"/>
      <c r="J303" s="42"/>
      <c r="K303" s="42"/>
      <c r="L303" s="46"/>
      <c r="M303" s="222"/>
      <c r="N303" s="223"/>
      <c r="O303" s="86"/>
      <c r="P303" s="86"/>
      <c r="Q303" s="86"/>
      <c r="R303" s="86"/>
      <c r="S303" s="86"/>
      <c r="T303" s="87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T303" s="19" t="s">
        <v>151</v>
      </c>
      <c r="AU303" s="19" t="s">
        <v>149</v>
      </c>
    </row>
    <row r="304" s="2" customFormat="1">
      <c r="A304" s="40"/>
      <c r="B304" s="41"/>
      <c r="C304" s="42"/>
      <c r="D304" s="224" t="s">
        <v>153</v>
      </c>
      <c r="E304" s="42"/>
      <c r="F304" s="225" t="s">
        <v>2041</v>
      </c>
      <c r="G304" s="42"/>
      <c r="H304" s="42"/>
      <c r="I304" s="221"/>
      <c r="J304" s="42"/>
      <c r="K304" s="42"/>
      <c r="L304" s="46"/>
      <c r="M304" s="222"/>
      <c r="N304" s="223"/>
      <c r="O304" s="86"/>
      <c r="P304" s="86"/>
      <c r="Q304" s="86"/>
      <c r="R304" s="86"/>
      <c r="S304" s="86"/>
      <c r="T304" s="87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T304" s="19" t="s">
        <v>153</v>
      </c>
      <c r="AU304" s="19" t="s">
        <v>149</v>
      </c>
    </row>
    <row r="305" s="13" customFormat="1">
      <c r="A305" s="13"/>
      <c r="B305" s="226"/>
      <c r="C305" s="227"/>
      <c r="D305" s="219" t="s">
        <v>155</v>
      </c>
      <c r="E305" s="228" t="s">
        <v>19</v>
      </c>
      <c r="F305" s="229" t="s">
        <v>1856</v>
      </c>
      <c r="G305" s="227"/>
      <c r="H305" s="230">
        <v>7</v>
      </c>
      <c r="I305" s="231"/>
      <c r="J305" s="227"/>
      <c r="K305" s="227"/>
      <c r="L305" s="232"/>
      <c r="M305" s="233"/>
      <c r="N305" s="234"/>
      <c r="O305" s="234"/>
      <c r="P305" s="234"/>
      <c r="Q305" s="234"/>
      <c r="R305" s="234"/>
      <c r="S305" s="234"/>
      <c r="T305" s="235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6" t="s">
        <v>155</v>
      </c>
      <c r="AU305" s="236" t="s">
        <v>149</v>
      </c>
      <c r="AV305" s="13" t="s">
        <v>149</v>
      </c>
      <c r="AW305" s="13" t="s">
        <v>32</v>
      </c>
      <c r="AX305" s="13" t="s">
        <v>70</v>
      </c>
      <c r="AY305" s="236" t="s">
        <v>140</v>
      </c>
    </row>
    <row r="306" s="13" customFormat="1">
      <c r="A306" s="13"/>
      <c r="B306" s="226"/>
      <c r="C306" s="227"/>
      <c r="D306" s="219" t="s">
        <v>155</v>
      </c>
      <c r="E306" s="228" t="s">
        <v>19</v>
      </c>
      <c r="F306" s="229" t="s">
        <v>1857</v>
      </c>
      <c r="G306" s="227"/>
      <c r="H306" s="230">
        <v>6.25</v>
      </c>
      <c r="I306" s="231"/>
      <c r="J306" s="227"/>
      <c r="K306" s="227"/>
      <c r="L306" s="232"/>
      <c r="M306" s="233"/>
      <c r="N306" s="234"/>
      <c r="O306" s="234"/>
      <c r="P306" s="234"/>
      <c r="Q306" s="234"/>
      <c r="R306" s="234"/>
      <c r="S306" s="234"/>
      <c r="T306" s="235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6" t="s">
        <v>155</v>
      </c>
      <c r="AU306" s="236" t="s">
        <v>149</v>
      </c>
      <c r="AV306" s="13" t="s">
        <v>149</v>
      </c>
      <c r="AW306" s="13" t="s">
        <v>32</v>
      </c>
      <c r="AX306" s="13" t="s">
        <v>70</v>
      </c>
      <c r="AY306" s="236" t="s">
        <v>140</v>
      </c>
    </row>
    <row r="307" s="13" customFormat="1">
      <c r="A307" s="13"/>
      <c r="B307" s="226"/>
      <c r="C307" s="227"/>
      <c r="D307" s="219" t="s">
        <v>155</v>
      </c>
      <c r="E307" s="228" t="s">
        <v>19</v>
      </c>
      <c r="F307" s="229" t="s">
        <v>1858</v>
      </c>
      <c r="G307" s="227"/>
      <c r="H307" s="230">
        <v>16.800000000000001</v>
      </c>
      <c r="I307" s="231"/>
      <c r="J307" s="227"/>
      <c r="K307" s="227"/>
      <c r="L307" s="232"/>
      <c r="M307" s="233"/>
      <c r="N307" s="234"/>
      <c r="O307" s="234"/>
      <c r="P307" s="234"/>
      <c r="Q307" s="234"/>
      <c r="R307" s="234"/>
      <c r="S307" s="234"/>
      <c r="T307" s="235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6" t="s">
        <v>155</v>
      </c>
      <c r="AU307" s="236" t="s">
        <v>149</v>
      </c>
      <c r="AV307" s="13" t="s">
        <v>149</v>
      </c>
      <c r="AW307" s="13" t="s">
        <v>32</v>
      </c>
      <c r="AX307" s="13" t="s">
        <v>70</v>
      </c>
      <c r="AY307" s="236" t="s">
        <v>140</v>
      </c>
    </row>
    <row r="308" s="13" customFormat="1">
      <c r="A308" s="13"/>
      <c r="B308" s="226"/>
      <c r="C308" s="227"/>
      <c r="D308" s="219" t="s">
        <v>155</v>
      </c>
      <c r="E308" s="228" t="s">
        <v>19</v>
      </c>
      <c r="F308" s="229" t="s">
        <v>1859</v>
      </c>
      <c r="G308" s="227"/>
      <c r="H308" s="230">
        <v>118.112</v>
      </c>
      <c r="I308" s="231"/>
      <c r="J308" s="227"/>
      <c r="K308" s="227"/>
      <c r="L308" s="232"/>
      <c r="M308" s="233"/>
      <c r="N308" s="234"/>
      <c r="O308" s="234"/>
      <c r="P308" s="234"/>
      <c r="Q308" s="234"/>
      <c r="R308" s="234"/>
      <c r="S308" s="234"/>
      <c r="T308" s="235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6" t="s">
        <v>155</v>
      </c>
      <c r="AU308" s="236" t="s">
        <v>149</v>
      </c>
      <c r="AV308" s="13" t="s">
        <v>149</v>
      </c>
      <c r="AW308" s="13" t="s">
        <v>32</v>
      </c>
      <c r="AX308" s="13" t="s">
        <v>70</v>
      </c>
      <c r="AY308" s="236" t="s">
        <v>140</v>
      </c>
    </row>
    <row r="309" s="13" customFormat="1">
      <c r="A309" s="13"/>
      <c r="B309" s="226"/>
      <c r="C309" s="227"/>
      <c r="D309" s="219" t="s">
        <v>155</v>
      </c>
      <c r="E309" s="228" t="s">
        <v>19</v>
      </c>
      <c r="F309" s="229" t="s">
        <v>1860</v>
      </c>
      <c r="G309" s="227"/>
      <c r="H309" s="230">
        <v>19.274999999999999</v>
      </c>
      <c r="I309" s="231"/>
      <c r="J309" s="227"/>
      <c r="K309" s="227"/>
      <c r="L309" s="232"/>
      <c r="M309" s="233"/>
      <c r="N309" s="234"/>
      <c r="O309" s="234"/>
      <c r="P309" s="234"/>
      <c r="Q309" s="234"/>
      <c r="R309" s="234"/>
      <c r="S309" s="234"/>
      <c r="T309" s="235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6" t="s">
        <v>155</v>
      </c>
      <c r="AU309" s="236" t="s">
        <v>149</v>
      </c>
      <c r="AV309" s="13" t="s">
        <v>149</v>
      </c>
      <c r="AW309" s="13" t="s">
        <v>32</v>
      </c>
      <c r="AX309" s="13" t="s">
        <v>70</v>
      </c>
      <c r="AY309" s="236" t="s">
        <v>140</v>
      </c>
    </row>
    <row r="310" s="13" customFormat="1">
      <c r="A310" s="13"/>
      <c r="B310" s="226"/>
      <c r="C310" s="227"/>
      <c r="D310" s="219" t="s">
        <v>155</v>
      </c>
      <c r="E310" s="228" t="s">
        <v>19</v>
      </c>
      <c r="F310" s="229" t="s">
        <v>1861</v>
      </c>
      <c r="G310" s="227"/>
      <c r="H310" s="230">
        <v>22.5</v>
      </c>
      <c r="I310" s="231"/>
      <c r="J310" s="227"/>
      <c r="K310" s="227"/>
      <c r="L310" s="232"/>
      <c r="M310" s="233"/>
      <c r="N310" s="234"/>
      <c r="O310" s="234"/>
      <c r="P310" s="234"/>
      <c r="Q310" s="234"/>
      <c r="R310" s="234"/>
      <c r="S310" s="234"/>
      <c r="T310" s="235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6" t="s">
        <v>155</v>
      </c>
      <c r="AU310" s="236" t="s">
        <v>149</v>
      </c>
      <c r="AV310" s="13" t="s">
        <v>149</v>
      </c>
      <c r="AW310" s="13" t="s">
        <v>32</v>
      </c>
      <c r="AX310" s="13" t="s">
        <v>70</v>
      </c>
      <c r="AY310" s="236" t="s">
        <v>140</v>
      </c>
    </row>
    <row r="311" s="14" customFormat="1">
      <c r="A311" s="14"/>
      <c r="B311" s="237"/>
      <c r="C311" s="238"/>
      <c r="D311" s="219" t="s">
        <v>155</v>
      </c>
      <c r="E311" s="239" t="s">
        <v>19</v>
      </c>
      <c r="F311" s="240" t="s">
        <v>172</v>
      </c>
      <c r="G311" s="238"/>
      <c r="H311" s="241">
        <v>189.93700000000001</v>
      </c>
      <c r="I311" s="242"/>
      <c r="J311" s="238"/>
      <c r="K311" s="238"/>
      <c r="L311" s="243"/>
      <c r="M311" s="244"/>
      <c r="N311" s="245"/>
      <c r="O311" s="245"/>
      <c r="P311" s="245"/>
      <c r="Q311" s="245"/>
      <c r="R311" s="245"/>
      <c r="S311" s="245"/>
      <c r="T311" s="246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7" t="s">
        <v>155</v>
      </c>
      <c r="AU311" s="247" t="s">
        <v>149</v>
      </c>
      <c r="AV311" s="14" t="s">
        <v>148</v>
      </c>
      <c r="AW311" s="14" t="s">
        <v>32</v>
      </c>
      <c r="AX311" s="14" t="s">
        <v>78</v>
      </c>
      <c r="AY311" s="247" t="s">
        <v>140</v>
      </c>
    </row>
    <row r="312" s="2" customFormat="1" ht="16.5" customHeight="1">
      <c r="A312" s="40"/>
      <c r="B312" s="41"/>
      <c r="C312" s="206" t="s">
        <v>517</v>
      </c>
      <c r="D312" s="206" t="s">
        <v>143</v>
      </c>
      <c r="E312" s="207" t="s">
        <v>2042</v>
      </c>
      <c r="F312" s="208" t="s">
        <v>2043</v>
      </c>
      <c r="G312" s="209" t="s">
        <v>146</v>
      </c>
      <c r="H312" s="210">
        <v>64.072999999999993</v>
      </c>
      <c r="I312" s="211"/>
      <c r="J312" s="212">
        <f>ROUND(I312*H312,2)</f>
        <v>0</v>
      </c>
      <c r="K312" s="208" t="s">
        <v>147</v>
      </c>
      <c r="L312" s="46"/>
      <c r="M312" s="213" t="s">
        <v>19</v>
      </c>
      <c r="N312" s="214" t="s">
        <v>42</v>
      </c>
      <c r="O312" s="86"/>
      <c r="P312" s="215">
        <f>O312*H312</f>
        <v>0</v>
      </c>
      <c r="Q312" s="215">
        <v>0</v>
      </c>
      <c r="R312" s="215">
        <f>Q312*H312</f>
        <v>0</v>
      </c>
      <c r="S312" s="215">
        <v>0</v>
      </c>
      <c r="T312" s="216">
        <f>S312*H312</f>
        <v>0</v>
      </c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R312" s="217" t="s">
        <v>284</v>
      </c>
      <c r="AT312" s="217" t="s">
        <v>143</v>
      </c>
      <c r="AU312" s="217" t="s">
        <v>149</v>
      </c>
      <c r="AY312" s="19" t="s">
        <v>140</v>
      </c>
      <c r="BE312" s="218">
        <f>IF(N312="základní",J312,0)</f>
        <v>0</v>
      </c>
      <c r="BF312" s="218">
        <f>IF(N312="snížená",J312,0)</f>
        <v>0</v>
      </c>
      <c r="BG312" s="218">
        <f>IF(N312="zákl. přenesená",J312,0)</f>
        <v>0</v>
      </c>
      <c r="BH312" s="218">
        <f>IF(N312="sníž. přenesená",J312,0)</f>
        <v>0</v>
      </c>
      <c r="BI312" s="218">
        <f>IF(N312="nulová",J312,0)</f>
        <v>0</v>
      </c>
      <c r="BJ312" s="19" t="s">
        <v>149</v>
      </c>
      <c r="BK312" s="218">
        <f>ROUND(I312*H312,2)</f>
        <v>0</v>
      </c>
      <c r="BL312" s="19" t="s">
        <v>284</v>
      </c>
      <c r="BM312" s="217" t="s">
        <v>2044</v>
      </c>
    </row>
    <row r="313" s="2" customFormat="1">
      <c r="A313" s="40"/>
      <c r="B313" s="41"/>
      <c r="C313" s="42"/>
      <c r="D313" s="219" t="s">
        <v>151</v>
      </c>
      <c r="E313" s="42"/>
      <c r="F313" s="220" t="s">
        <v>2045</v>
      </c>
      <c r="G313" s="42"/>
      <c r="H313" s="42"/>
      <c r="I313" s="221"/>
      <c r="J313" s="42"/>
      <c r="K313" s="42"/>
      <c r="L313" s="46"/>
      <c r="M313" s="222"/>
      <c r="N313" s="223"/>
      <c r="O313" s="86"/>
      <c r="P313" s="86"/>
      <c r="Q313" s="86"/>
      <c r="R313" s="86"/>
      <c r="S313" s="86"/>
      <c r="T313" s="87"/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T313" s="19" t="s">
        <v>151</v>
      </c>
      <c r="AU313" s="19" t="s">
        <v>149</v>
      </c>
    </row>
    <row r="314" s="2" customFormat="1">
      <c r="A314" s="40"/>
      <c r="B314" s="41"/>
      <c r="C314" s="42"/>
      <c r="D314" s="224" t="s">
        <v>153</v>
      </c>
      <c r="E314" s="42"/>
      <c r="F314" s="225" t="s">
        <v>2046</v>
      </c>
      <c r="G314" s="42"/>
      <c r="H314" s="42"/>
      <c r="I314" s="221"/>
      <c r="J314" s="42"/>
      <c r="K314" s="42"/>
      <c r="L314" s="46"/>
      <c r="M314" s="222"/>
      <c r="N314" s="223"/>
      <c r="O314" s="86"/>
      <c r="P314" s="86"/>
      <c r="Q314" s="86"/>
      <c r="R314" s="86"/>
      <c r="S314" s="86"/>
      <c r="T314" s="87"/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T314" s="19" t="s">
        <v>153</v>
      </c>
      <c r="AU314" s="19" t="s">
        <v>149</v>
      </c>
    </row>
    <row r="315" s="13" customFormat="1">
      <c r="A315" s="13"/>
      <c r="B315" s="226"/>
      <c r="C315" s="227"/>
      <c r="D315" s="219" t="s">
        <v>155</v>
      </c>
      <c r="E315" s="228" t="s">
        <v>19</v>
      </c>
      <c r="F315" s="229" t="s">
        <v>2047</v>
      </c>
      <c r="G315" s="227"/>
      <c r="H315" s="230">
        <v>64.072999999999993</v>
      </c>
      <c r="I315" s="231"/>
      <c r="J315" s="227"/>
      <c r="K315" s="227"/>
      <c r="L315" s="232"/>
      <c r="M315" s="233"/>
      <c r="N315" s="234"/>
      <c r="O315" s="234"/>
      <c r="P315" s="234"/>
      <c r="Q315" s="234"/>
      <c r="R315" s="234"/>
      <c r="S315" s="234"/>
      <c r="T315" s="235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6" t="s">
        <v>155</v>
      </c>
      <c r="AU315" s="236" t="s">
        <v>149</v>
      </c>
      <c r="AV315" s="13" t="s">
        <v>149</v>
      </c>
      <c r="AW315" s="13" t="s">
        <v>32</v>
      </c>
      <c r="AX315" s="13" t="s">
        <v>78</v>
      </c>
      <c r="AY315" s="236" t="s">
        <v>140</v>
      </c>
    </row>
    <row r="316" s="2" customFormat="1" ht="16.5" customHeight="1">
      <c r="A316" s="40"/>
      <c r="B316" s="41"/>
      <c r="C316" s="206" t="s">
        <v>523</v>
      </c>
      <c r="D316" s="206" t="s">
        <v>143</v>
      </c>
      <c r="E316" s="207" t="s">
        <v>2048</v>
      </c>
      <c r="F316" s="208" t="s">
        <v>2049</v>
      </c>
      <c r="G316" s="209" t="s">
        <v>146</v>
      </c>
      <c r="H316" s="210">
        <v>189.93700000000001</v>
      </c>
      <c r="I316" s="211"/>
      <c r="J316" s="212">
        <f>ROUND(I316*H316,2)</f>
        <v>0</v>
      </c>
      <c r="K316" s="208" t="s">
        <v>147</v>
      </c>
      <c r="L316" s="46"/>
      <c r="M316" s="213" t="s">
        <v>19</v>
      </c>
      <c r="N316" s="214" t="s">
        <v>42</v>
      </c>
      <c r="O316" s="86"/>
      <c r="P316" s="215">
        <f>O316*H316</f>
        <v>0</v>
      </c>
      <c r="Q316" s="215">
        <v>0</v>
      </c>
      <c r="R316" s="215">
        <f>Q316*H316</f>
        <v>0</v>
      </c>
      <c r="S316" s="215">
        <v>0</v>
      </c>
      <c r="T316" s="216">
        <f>S316*H316</f>
        <v>0</v>
      </c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R316" s="217" t="s">
        <v>284</v>
      </c>
      <c r="AT316" s="217" t="s">
        <v>143</v>
      </c>
      <c r="AU316" s="217" t="s">
        <v>149</v>
      </c>
      <c r="AY316" s="19" t="s">
        <v>140</v>
      </c>
      <c r="BE316" s="218">
        <f>IF(N316="základní",J316,0)</f>
        <v>0</v>
      </c>
      <c r="BF316" s="218">
        <f>IF(N316="snížená",J316,0)</f>
        <v>0</v>
      </c>
      <c r="BG316" s="218">
        <f>IF(N316="zákl. přenesená",J316,0)</f>
        <v>0</v>
      </c>
      <c r="BH316" s="218">
        <f>IF(N316="sníž. přenesená",J316,0)</f>
        <v>0</v>
      </c>
      <c r="BI316" s="218">
        <f>IF(N316="nulová",J316,0)</f>
        <v>0</v>
      </c>
      <c r="BJ316" s="19" t="s">
        <v>149</v>
      </c>
      <c r="BK316" s="218">
        <f>ROUND(I316*H316,2)</f>
        <v>0</v>
      </c>
      <c r="BL316" s="19" t="s">
        <v>284</v>
      </c>
      <c r="BM316" s="217" t="s">
        <v>2050</v>
      </c>
    </row>
    <row r="317" s="2" customFormat="1">
      <c r="A317" s="40"/>
      <c r="B317" s="41"/>
      <c r="C317" s="42"/>
      <c r="D317" s="219" t="s">
        <v>151</v>
      </c>
      <c r="E317" s="42"/>
      <c r="F317" s="220" t="s">
        <v>2051</v>
      </c>
      <c r="G317" s="42"/>
      <c r="H317" s="42"/>
      <c r="I317" s="221"/>
      <c r="J317" s="42"/>
      <c r="K317" s="42"/>
      <c r="L317" s="46"/>
      <c r="M317" s="222"/>
      <c r="N317" s="223"/>
      <c r="O317" s="86"/>
      <c r="P317" s="86"/>
      <c r="Q317" s="86"/>
      <c r="R317" s="86"/>
      <c r="S317" s="86"/>
      <c r="T317" s="87"/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T317" s="19" t="s">
        <v>151</v>
      </c>
      <c r="AU317" s="19" t="s">
        <v>149</v>
      </c>
    </row>
    <row r="318" s="2" customFormat="1">
      <c r="A318" s="40"/>
      <c r="B318" s="41"/>
      <c r="C318" s="42"/>
      <c r="D318" s="224" t="s">
        <v>153</v>
      </c>
      <c r="E318" s="42"/>
      <c r="F318" s="225" t="s">
        <v>2052</v>
      </c>
      <c r="G318" s="42"/>
      <c r="H318" s="42"/>
      <c r="I318" s="221"/>
      <c r="J318" s="42"/>
      <c r="K318" s="42"/>
      <c r="L318" s="46"/>
      <c r="M318" s="222"/>
      <c r="N318" s="223"/>
      <c r="O318" s="86"/>
      <c r="P318" s="86"/>
      <c r="Q318" s="86"/>
      <c r="R318" s="86"/>
      <c r="S318" s="86"/>
      <c r="T318" s="87"/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T318" s="19" t="s">
        <v>153</v>
      </c>
      <c r="AU318" s="19" t="s">
        <v>149</v>
      </c>
    </row>
    <row r="319" s="13" customFormat="1">
      <c r="A319" s="13"/>
      <c r="B319" s="226"/>
      <c r="C319" s="227"/>
      <c r="D319" s="219" t="s">
        <v>155</v>
      </c>
      <c r="E319" s="228" t="s">
        <v>19</v>
      </c>
      <c r="F319" s="229" t="s">
        <v>2053</v>
      </c>
      <c r="G319" s="227"/>
      <c r="H319" s="230">
        <v>189.93700000000001</v>
      </c>
      <c r="I319" s="231"/>
      <c r="J319" s="227"/>
      <c r="K319" s="227"/>
      <c r="L319" s="232"/>
      <c r="M319" s="233"/>
      <c r="N319" s="234"/>
      <c r="O319" s="234"/>
      <c r="P319" s="234"/>
      <c r="Q319" s="234"/>
      <c r="R319" s="234"/>
      <c r="S319" s="234"/>
      <c r="T319" s="235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6" t="s">
        <v>155</v>
      </c>
      <c r="AU319" s="236" t="s">
        <v>149</v>
      </c>
      <c r="AV319" s="13" t="s">
        <v>149</v>
      </c>
      <c r="AW319" s="13" t="s">
        <v>32</v>
      </c>
      <c r="AX319" s="13" t="s">
        <v>78</v>
      </c>
      <c r="AY319" s="236" t="s">
        <v>140</v>
      </c>
    </row>
    <row r="320" s="2" customFormat="1" ht="16.5" customHeight="1">
      <c r="A320" s="40"/>
      <c r="B320" s="41"/>
      <c r="C320" s="206" t="s">
        <v>530</v>
      </c>
      <c r="D320" s="206" t="s">
        <v>143</v>
      </c>
      <c r="E320" s="207" t="s">
        <v>1123</v>
      </c>
      <c r="F320" s="208" t="s">
        <v>1124</v>
      </c>
      <c r="G320" s="209" t="s">
        <v>146</v>
      </c>
      <c r="H320" s="210">
        <v>64.072999999999993</v>
      </c>
      <c r="I320" s="211"/>
      <c r="J320" s="212">
        <f>ROUND(I320*H320,2)</f>
        <v>0</v>
      </c>
      <c r="K320" s="208" t="s">
        <v>147</v>
      </c>
      <c r="L320" s="46"/>
      <c r="M320" s="213" t="s">
        <v>19</v>
      </c>
      <c r="N320" s="214" t="s">
        <v>42</v>
      </c>
      <c r="O320" s="86"/>
      <c r="P320" s="215">
        <f>O320*H320</f>
        <v>0</v>
      </c>
      <c r="Q320" s="215">
        <v>0.001</v>
      </c>
      <c r="R320" s="215">
        <f>Q320*H320</f>
        <v>0.064072999999999991</v>
      </c>
      <c r="S320" s="215">
        <v>0.00031</v>
      </c>
      <c r="T320" s="216">
        <f>S320*H320</f>
        <v>0.019862629999999999</v>
      </c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R320" s="217" t="s">
        <v>284</v>
      </c>
      <c r="AT320" s="217" t="s">
        <v>143</v>
      </c>
      <c r="AU320" s="217" t="s">
        <v>149</v>
      </c>
      <c r="AY320" s="19" t="s">
        <v>140</v>
      </c>
      <c r="BE320" s="218">
        <f>IF(N320="základní",J320,0)</f>
        <v>0</v>
      </c>
      <c r="BF320" s="218">
        <f>IF(N320="snížená",J320,0)</f>
        <v>0</v>
      </c>
      <c r="BG320" s="218">
        <f>IF(N320="zákl. přenesená",J320,0)</f>
        <v>0</v>
      </c>
      <c r="BH320" s="218">
        <f>IF(N320="sníž. přenesená",J320,0)</f>
        <v>0</v>
      </c>
      <c r="BI320" s="218">
        <f>IF(N320="nulová",J320,0)</f>
        <v>0</v>
      </c>
      <c r="BJ320" s="19" t="s">
        <v>149</v>
      </c>
      <c r="BK320" s="218">
        <f>ROUND(I320*H320,2)</f>
        <v>0</v>
      </c>
      <c r="BL320" s="19" t="s">
        <v>284</v>
      </c>
      <c r="BM320" s="217" t="s">
        <v>2054</v>
      </c>
    </row>
    <row r="321" s="2" customFormat="1">
      <c r="A321" s="40"/>
      <c r="B321" s="41"/>
      <c r="C321" s="42"/>
      <c r="D321" s="219" t="s">
        <v>151</v>
      </c>
      <c r="E321" s="42"/>
      <c r="F321" s="220" t="s">
        <v>1126</v>
      </c>
      <c r="G321" s="42"/>
      <c r="H321" s="42"/>
      <c r="I321" s="221"/>
      <c r="J321" s="42"/>
      <c r="K321" s="42"/>
      <c r="L321" s="46"/>
      <c r="M321" s="222"/>
      <c r="N321" s="223"/>
      <c r="O321" s="86"/>
      <c r="P321" s="86"/>
      <c r="Q321" s="86"/>
      <c r="R321" s="86"/>
      <c r="S321" s="86"/>
      <c r="T321" s="87"/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T321" s="19" t="s">
        <v>151</v>
      </c>
      <c r="AU321" s="19" t="s">
        <v>149</v>
      </c>
    </row>
    <row r="322" s="2" customFormat="1">
      <c r="A322" s="40"/>
      <c r="B322" s="41"/>
      <c r="C322" s="42"/>
      <c r="D322" s="224" t="s">
        <v>153</v>
      </c>
      <c r="E322" s="42"/>
      <c r="F322" s="225" t="s">
        <v>1127</v>
      </c>
      <c r="G322" s="42"/>
      <c r="H322" s="42"/>
      <c r="I322" s="221"/>
      <c r="J322" s="42"/>
      <c r="K322" s="42"/>
      <c r="L322" s="46"/>
      <c r="M322" s="222"/>
      <c r="N322" s="223"/>
      <c r="O322" s="86"/>
      <c r="P322" s="86"/>
      <c r="Q322" s="86"/>
      <c r="R322" s="86"/>
      <c r="S322" s="86"/>
      <c r="T322" s="87"/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T322" s="19" t="s">
        <v>153</v>
      </c>
      <c r="AU322" s="19" t="s">
        <v>149</v>
      </c>
    </row>
    <row r="323" s="13" customFormat="1">
      <c r="A323" s="13"/>
      <c r="B323" s="226"/>
      <c r="C323" s="227"/>
      <c r="D323" s="219" t="s">
        <v>155</v>
      </c>
      <c r="E323" s="228" t="s">
        <v>19</v>
      </c>
      <c r="F323" s="229" t="s">
        <v>2047</v>
      </c>
      <c r="G323" s="227"/>
      <c r="H323" s="230">
        <v>64.072999999999993</v>
      </c>
      <c r="I323" s="231"/>
      <c r="J323" s="227"/>
      <c r="K323" s="227"/>
      <c r="L323" s="232"/>
      <c r="M323" s="233"/>
      <c r="N323" s="234"/>
      <c r="O323" s="234"/>
      <c r="P323" s="234"/>
      <c r="Q323" s="234"/>
      <c r="R323" s="234"/>
      <c r="S323" s="234"/>
      <c r="T323" s="235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6" t="s">
        <v>155</v>
      </c>
      <c r="AU323" s="236" t="s">
        <v>149</v>
      </c>
      <c r="AV323" s="13" t="s">
        <v>149</v>
      </c>
      <c r="AW323" s="13" t="s">
        <v>32</v>
      </c>
      <c r="AX323" s="13" t="s">
        <v>78</v>
      </c>
      <c r="AY323" s="236" t="s">
        <v>140</v>
      </c>
    </row>
    <row r="324" s="2" customFormat="1" ht="16.5" customHeight="1">
      <c r="A324" s="40"/>
      <c r="B324" s="41"/>
      <c r="C324" s="206" t="s">
        <v>537</v>
      </c>
      <c r="D324" s="206" t="s">
        <v>143</v>
      </c>
      <c r="E324" s="207" t="s">
        <v>2055</v>
      </c>
      <c r="F324" s="208" t="s">
        <v>2056</v>
      </c>
      <c r="G324" s="209" t="s">
        <v>146</v>
      </c>
      <c r="H324" s="210">
        <v>189.93700000000001</v>
      </c>
      <c r="I324" s="211"/>
      <c r="J324" s="212">
        <f>ROUND(I324*H324,2)</f>
        <v>0</v>
      </c>
      <c r="K324" s="208" t="s">
        <v>147</v>
      </c>
      <c r="L324" s="46"/>
      <c r="M324" s="213" t="s">
        <v>19</v>
      </c>
      <c r="N324" s="214" t="s">
        <v>42</v>
      </c>
      <c r="O324" s="86"/>
      <c r="P324" s="215">
        <f>O324*H324</f>
        <v>0</v>
      </c>
      <c r="Q324" s="215">
        <v>0.001</v>
      </c>
      <c r="R324" s="215">
        <f>Q324*H324</f>
        <v>0.18993700000000002</v>
      </c>
      <c r="S324" s="215">
        <v>0.00031</v>
      </c>
      <c r="T324" s="216">
        <f>S324*H324</f>
        <v>0.058880470000000004</v>
      </c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R324" s="217" t="s">
        <v>284</v>
      </c>
      <c r="AT324" s="217" t="s">
        <v>143</v>
      </c>
      <c r="AU324" s="217" t="s">
        <v>149</v>
      </c>
      <c r="AY324" s="19" t="s">
        <v>140</v>
      </c>
      <c r="BE324" s="218">
        <f>IF(N324="základní",J324,0)</f>
        <v>0</v>
      </c>
      <c r="BF324" s="218">
        <f>IF(N324="snížená",J324,0)</f>
        <v>0</v>
      </c>
      <c r="BG324" s="218">
        <f>IF(N324="zákl. přenesená",J324,0)</f>
        <v>0</v>
      </c>
      <c r="BH324" s="218">
        <f>IF(N324="sníž. přenesená",J324,0)</f>
        <v>0</v>
      </c>
      <c r="BI324" s="218">
        <f>IF(N324="nulová",J324,0)</f>
        <v>0</v>
      </c>
      <c r="BJ324" s="19" t="s">
        <v>149</v>
      </c>
      <c r="BK324" s="218">
        <f>ROUND(I324*H324,2)</f>
        <v>0</v>
      </c>
      <c r="BL324" s="19" t="s">
        <v>284</v>
      </c>
      <c r="BM324" s="217" t="s">
        <v>2057</v>
      </c>
    </row>
    <row r="325" s="2" customFormat="1">
      <c r="A325" s="40"/>
      <c r="B325" s="41"/>
      <c r="C325" s="42"/>
      <c r="D325" s="219" t="s">
        <v>151</v>
      </c>
      <c r="E325" s="42"/>
      <c r="F325" s="220" t="s">
        <v>2058</v>
      </c>
      <c r="G325" s="42"/>
      <c r="H325" s="42"/>
      <c r="I325" s="221"/>
      <c r="J325" s="42"/>
      <c r="K325" s="42"/>
      <c r="L325" s="46"/>
      <c r="M325" s="222"/>
      <c r="N325" s="223"/>
      <c r="O325" s="86"/>
      <c r="P325" s="86"/>
      <c r="Q325" s="86"/>
      <c r="R325" s="86"/>
      <c r="S325" s="86"/>
      <c r="T325" s="87"/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T325" s="19" t="s">
        <v>151</v>
      </c>
      <c r="AU325" s="19" t="s">
        <v>149</v>
      </c>
    </row>
    <row r="326" s="2" customFormat="1">
      <c r="A326" s="40"/>
      <c r="B326" s="41"/>
      <c r="C326" s="42"/>
      <c r="D326" s="224" t="s">
        <v>153</v>
      </c>
      <c r="E326" s="42"/>
      <c r="F326" s="225" t="s">
        <v>2059</v>
      </c>
      <c r="G326" s="42"/>
      <c r="H326" s="42"/>
      <c r="I326" s="221"/>
      <c r="J326" s="42"/>
      <c r="K326" s="42"/>
      <c r="L326" s="46"/>
      <c r="M326" s="222"/>
      <c r="N326" s="223"/>
      <c r="O326" s="86"/>
      <c r="P326" s="86"/>
      <c r="Q326" s="86"/>
      <c r="R326" s="86"/>
      <c r="S326" s="86"/>
      <c r="T326" s="87"/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T326" s="19" t="s">
        <v>153</v>
      </c>
      <c r="AU326" s="19" t="s">
        <v>149</v>
      </c>
    </row>
    <row r="327" s="13" customFormat="1">
      <c r="A327" s="13"/>
      <c r="B327" s="226"/>
      <c r="C327" s="227"/>
      <c r="D327" s="219" t="s">
        <v>155</v>
      </c>
      <c r="E327" s="228" t="s">
        <v>19</v>
      </c>
      <c r="F327" s="229" t="s">
        <v>2053</v>
      </c>
      <c r="G327" s="227"/>
      <c r="H327" s="230">
        <v>189.93700000000001</v>
      </c>
      <c r="I327" s="231"/>
      <c r="J327" s="227"/>
      <c r="K327" s="227"/>
      <c r="L327" s="232"/>
      <c r="M327" s="233"/>
      <c r="N327" s="234"/>
      <c r="O327" s="234"/>
      <c r="P327" s="234"/>
      <c r="Q327" s="234"/>
      <c r="R327" s="234"/>
      <c r="S327" s="234"/>
      <c r="T327" s="235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6" t="s">
        <v>155</v>
      </c>
      <c r="AU327" s="236" t="s">
        <v>149</v>
      </c>
      <c r="AV327" s="13" t="s">
        <v>149</v>
      </c>
      <c r="AW327" s="13" t="s">
        <v>32</v>
      </c>
      <c r="AX327" s="13" t="s">
        <v>78</v>
      </c>
      <c r="AY327" s="236" t="s">
        <v>140</v>
      </c>
    </row>
    <row r="328" s="2" customFormat="1" ht="16.5" customHeight="1">
      <c r="A328" s="40"/>
      <c r="B328" s="41"/>
      <c r="C328" s="206" t="s">
        <v>543</v>
      </c>
      <c r="D328" s="206" t="s">
        <v>143</v>
      </c>
      <c r="E328" s="207" t="s">
        <v>2060</v>
      </c>
      <c r="F328" s="208" t="s">
        <v>2061</v>
      </c>
      <c r="G328" s="209" t="s">
        <v>146</v>
      </c>
      <c r="H328" s="210">
        <v>64.072999999999993</v>
      </c>
      <c r="I328" s="211"/>
      <c r="J328" s="212">
        <f>ROUND(I328*H328,2)</f>
        <v>0</v>
      </c>
      <c r="K328" s="208" t="s">
        <v>147</v>
      </c>
      <c r="L328" s="46"/>
      <c r="M328" s="213" t="s">
        <v>19</v>
      </c>
      <c r="N328" s="214" t="s">
        <v>42</v>
      </c>
      <c r="O328" s="86"/>
      <c r="P328" s="215">
        <f>O328*H328</f>
        <v>0</v>
      </c>
      <c r="Q328" s="215">
        <v>0.00020000000000000001</v>
      </c>
      <c r="R328" s="215">
        <f>Q328*H328</f>
        <v>0.012814599999999999</v>
      </c>
      <c r="S328" s="215">
        <v>0</v>
      </c>
      <c r="T328" s="216">
        <f>S328*H328</f>
        <v>0</v>
      </c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R328" s="217" t="s">
        <v>284</v>
      </c>
      <c r="AT328" s="217" t="s">
        <v>143</v>
      </c>
      <c r="AU328" s="217" t="s">
        <v>149</v>
      </c>
      <c r="AY328" s="19" t="s">
        <v>140</v>
      </c>
      <c r="BE328" s="218">
        <f>IF(N328="základní",J328,0)</f>
        <v>0</v>
      </c>
      <c r="BF328" s="218">
        <f>IF(N328="snížená",J328,0)</f>
        <v>0</v>
      </c>
      <c r="BG328" s="218">
        <f>IF(N328="zákl. přenesená",J328,0)</f>
        <v>0</v>
      </c>
      <c r="BH328" s="218">
        <f>IF(N328="sníž. přenesená",J328,0)</f>
        <v>0</v>
      </c>
      <c r="BI328" s="218">
        <f>IF(N328="nulová",J328,0)</f>
        <v>0</v>
      </c>
      <c r="BJ328" s="19" t="s">
        <v>149</v>
      </c>
      <c r="BK328" s="218">
        <f>ROUND(I328*H328,2)</f>
        <v>0</v>
      </c>
      <c r="BL328" s="19" t="s">
        <v>284</v>
      </c>
      <c r="BM328" s="217" t="s">
        <v>2062</v>
      </c>
    </row>
    <row r="329" s="2" customFormat="1">
      <c r="A329" s="40"/>
      <c r="B329" s="41"/>
      <c r="C329" s="42"/>
      <c r="D329" s="219" t="s">
        <v>151</v>
      </c>
      <c r="E329" s="42"/>
      <c r="F329" s="220" t="s">
        <v>2063</v>
      </c>
      <c r="G329" s="42"/>
      <c r="H329" s="42"/>
      <c r="I329" s="221"/>
      <c r="J329" s="42"/>
      <c r="K329" s="42"/>
      <c r="L329" s="46"/>
      <c r="M329" s="222"/>
      <c r="N329" s="223"/>
      <c r="O329" s="86"/>
      <c r="P329" s="86"/>
      <c r="Q329" s="86"/>
      <c r="R329" s="86"/>
      <c r="S329" s="86"/>
      <c r="T329" s="87"/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T329" s="19" t="s">
        <v>151</v>
      </c>
      <c r="AU329" s="19" t="s">
        <v>149</v>
      </c>
    </row>
    <row r="330" s="2" customFormat="1">
      <c r="A330" s="40"/>
      <c r="B330" s="41"/>
      <c r="C330" s="42"/>
      <c r="D330" s="224" t="s">
        <v>153</v>
      </c>
      <c r="E330" s="42"/>
      <c r="F330" s="225" t="s">
        <v>2064</v>
      </c>
      <c r="G330" s="42"/>
      <c r="H330" s="42"/>
      <c r="I330" s="221"/>
      <c r="J330" s="42"/>
      <c r="K330" s="42"/>
      <c r="L330" s="46"/>
      <c r="M330" s="222"/>
      <c r="N330" s="223"/>
      <c r="O330" s="86"/>
      <c r="P330" s="86"/>
      <c r="Q330" s="86"/>
      <c r="R330" s="86"/>
      <c r="S330" s="86"/>
      <c r="T330" s="87"/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T330" s="19" t="s">
        <v>153</v>
      </c>
      <c r="AU330" s="19" t="s">
        <v>149</v>
      </c>
    </row>
    <row r="331" s="2" customFormat="1" ht="16.5" customHeight="1">
      <c r="A331" s="40"/>
      <c r="B331" s="41"/>
      <c r="C331" s="206" t="s">
        <v>550</v>
      </c>
      <c r="D331" s="206" t="s">
        <v>143</v>
      </c>
      <c r="E331" s="207" t="s">
        <v>2065</v>
      </c>
      <c r="F331" s="208" t="s">
        <v>2066</v>
      </c>
      <c r="G331" s="209" t="s">
        <v>146</v>
      </c>
      <c r="H331" s="210">
        <v>189.93700000000001</v>
      </c>
      <c r="I331" s="211"/>
      <c r="J331" s="212">
        <f>ROUND(I331*H331,2)</f>
        <v>0</v>
      </c>
      <c r="K331" s="208" t="s">
        <v>147</v>
      </c>
      <c r="L331" s="46"/>
      <c r="M331" s="213" t="s">
        <v>19</v>
      </c>
      <c r="N331" s="214" t="s">
        <v>42</v>
      </c>
      <c r="O331" s="86"/>
      <c r="P331" s="215">
        <f>O331*H331</f>
        <v>0</v>
      </c>
      <c r="Q331" s="215">
        <v>0.00020000000000000001</v>
      </c>
      <c r="R331" s="215">
        <f>Q331*H331</f>
        <v>0.037987400000000004</v>
      </c>
      <c r="S331" s="215">
        <v>0</v>
      </c>
      <c r="T331" s="216">
        <f>S331*H331</f>
        <v>0</v>
      </c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R331" s="217" t="s">
        <v>284</v>
      </c>
      <c r="AT331" s="217" t="s">
        <v>143</v>
      </c>
      <c r="AU331" s="217" t="s">
        <v>149</v>
      </c>
      <c r="AY331" s="19" t="s">
        <v>140</v>
      </c>
      <c r="BE331" s="218">
        <f>IF(N331="základní",J331,0)</f>
        <v>0</v>
      </c>
      <c r="BF331" s="218">
        <f>IF(N331="snížená",J331,0)</f>
        <v>0</v>
      </c>
      <c r="BG331" s="218">
        <f>IF(N331="zákl. přenesená",J331,0)</f>
        <v>0</v>
      </c>
      <c r="BH331" s="218">
        <f>IF(N331="sníž. přenesená",J331,0)</f>
        <v>0</v>
      </c>
      <c r="BI331" s="218">
        <f>IF(N331="nulová",J331,0)</f>
        <v>0</v>
      </c>
      <c r="BJ331" s="19" t="s">
        <v>149</v>
      </c>
      <c r="BK331" s="218">
        <f>ROUND(I331*H331,2)</f>
        <v>0</v>
      </c>
      <c r="BL331" s="19" t="s">
        <v>284</v>
      </c>
      <c r="BM331" s="217" t="s">
        <v>2067</v>
      </c>
    </row>
    <row r="332" s="2" customFormat="1">
      <c r="A332" s="40"/>
      <c r="B332" s="41"/>
      <c r="C332" s="42"/>
      <c r="D332" s="219" t="s">
        <v>151</v>
      </c>
      <c r="E332" s="42"/>
      <c r="F332" s="220" t="s">
        <v>2068</v>
      </c>
      <c r="G332" s="42"/>
      <c r="H332" s="42"/>
      <c r="I332" s="221"/>
      <c r="J332" s="42"/>
      <c r="K332" s="42"/>
      <c r="L332" s="46"/>
      <c r="M332" s="222"/>
      <c r="N332" s="223"/>
      <c r="O332" s="86"/>
      <c r="P332" s="86"/>
      <c r="Q332" s="86"/>
      <c r="R332" s="86"/>
      <c r="S332" s="86"/>
      <c r="T332" s="87"/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T332" s="19" t="s">
        <v>151</v>
      </c>
      <c r="AU332" s="19" t="s">
        <v>149</v>
      </c>
    </row>
    <row r="333" s="2" customFormat="1">
      <c r="A333" s="40"/>
      <c r="B333" s="41"/>
      <c r="C333" s="42"/>
      <c r="D333" s="224" t="s">
        <v>153</v>
      </c>
      <c r="E333" s="42"/>
      <c r="F333" s="225" t="s">
        <v>2069</v>
      </c>
      <c r="G333" s="42"/>
      <c r="H333" s="42"/>
      <c r="I333" s="221"/>
      <c r="J333" s="42"/>
      <c r="K333" s="42"/>
      <c r="L333" s="46"/>
      <c r="M333" s="222"/>
      <c r="N333" s="223"/>
      <c r="O333" s="86"/>
      <c r="P333" s="86"/>
      <c r="Q333" s="86"/>
      <c r="R333" s="86"/>
      <c r="S333" s="86"/>
      <c r="T333" s="87"/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T333" s="19" t="s">
        <v>153</v>
      </c>
      <c r="AU333" s="19" t="s">
        <v>149</v>
      </c>
    </row>
    <row r="334" s="2" customFormat="1" ht="16.5" customHeight="1">
      <c r="A334" s="40"/>
      <c r="B334" s="41"/>
      <c r="C334" s="206" t="s">
        <v>558</v>
      </c>
      <c r="D334" s="206" t="s">
        <v>143</v>
      </c>
      <c r="E334" s="207" t="s">
        <v>2070</v>
      </c>
      <c r="F334" s="208" t="s">
        <v>2071</v>
      </c>
      <c r="G334" s="209" t="s">
        <v>146</v>
      </c>
      <c r="H334" s="210">
        <v>64.072999999999993</v>
      </c>
      <c r="I334" s="211"/>
      <c r="J334" s="212">
        <f>ROUND(I334*H334,2)</f>
        <v>0</v>
      </c>
      <c r="K334" s="208" t="s">
        <v>147</v>
      </c>
      <c r="L334" s="46"/>
      <c r="M334" s="213" t="s">
        <v>19</v>
      </c>
      <c r="N334" s="214" t="s">
        <v>42</v>
      </c>
      <c r="O334" s="86"/>
      <c r="P334" s="215">
        <f>O334*H334</f>
        <v>0</v>
      </c>
      <c r="Q334" s="215">
        <v>0.00029</v>
      </c>
      <c r="R334" s="215">
        <f>Q334*H334</f>
        <v>0.018581169999999998</v>
      </c>
      <c r="S334" s="215">
        <v>0</v>
      </c>
      <c r="T334" s="216">
        <f>S334*H334</f>
        <v>0</v>
      </c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R334" s="217" t="s">
        <v>284</v>
      </c>
      <c r="AT334" s="217" t="s">
        <v>143</v>
      </c>
      <c r="AU334" s="217" t="s">
        <v>149</v>
      </c>
      <c r="AY334" s="19" t="s">
        <v>140</v>
      </c>
      <c r="BE334" s="218">
        <f>IF(N334="základní",J334,0)</f>
        <v>0</v>
      </c>
      <c r="BF334" s="218">
        <f>IF(N334="snížená",J334,0)</f>
        <v>0</v>
      </c>
      <c r="BG334" s="218">
        <f>IF(N334="zákl. přenesená",J334,0)</f>
        <v>0</v>
      </c>
      <c r="BH334" s="218">
        <f>IF(N334="sníž. přenesená",J334,0)</f>
        <v>0</v>
      </c>
      <c r="BI334" s="218">
        <f>IF(N334="nulová",J334,0)</f>
        <v>0</v>
      </c>
      <c r="BJ334" s="19" t="s">
        <v>149</v>
      </c>
      <c r="BK334" s="218">
        <f>ROUND(I334*H334,2)</f>
        <v>0</v>
      </c>
      <c r="BL334" s="19" t="s">
        <v>284</v>
      </c>
      <c r="BM334" s="217" t="s">
        <v>2072</v>
      </c>
    </row>
    <row r="335" s="2" customFormat="1">
      <c r="A335" s="40"/>
      <c r="B335" s="41"/>
      <c r="C335" s="42"/>
      <c r="D335" s="219" t="s">
        <v>151</v>
      </c>
      <c r="E335" s="42"/>
      <c r="F335" s="220" t="s">
        <v>2073</v>
      </c>
      <c r="G335" s="42"/>
      <c r="H335" s="42"/>
      <c r="I335" s="221"/>
      <c r="J335" s="42"/>
      <c r="K335" s="42"/>
      <c r="L335" s="46"/>
      <c r="M335" s="222"/>
      <c r="N335" s="223"/>
      <c r="O335" s="86"/>
      <c r="P335" s="86"/>
      <c r="Q335" s="86"/>
      <c r="R335" s="86"/>
      <c r="S335" s="86"/>
      <c r="T335" s="87"/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T335" s="19" t="s">
        <v>151</v>
      </c>
      <c r="AU335" s="19" t="s">
        <v>149</v>
      </c>
    </row>
    <row r="336" s="2" customFormat="1">
      <c r="A336" s="40"/>
      <c r="B336" s="41"/>
      <c r="C336" s="42"/>
      <c r="D336" s="224" t="s">
        <v>153</v>
      </c>
      <c r="E336" s="42"/>
      <c r="F336" s="225" t="s">
        <v>2074</v>
      </c>
      <c r="G336" s="42"/>
      <c r="H336" s="42"/>
      <c r="I336" s="221"/>
      <c r="J336" s="42"/>
      <c r="K336" s="42"/>
      <c r="L336" s="46"/>
      <c r="M336" s="222"/>
      <c r="N336" s="223"/>
      <c r="O336" s="86"/>
      <c r="P336" s="86"/>
      <c r="Q336" s="86"/>
      <c r="R336" s="86"/>
      <c r="S336" s="86"/>
      <c r="T336" s="87"/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T336" s="19" t="s">
        <v>153</v>
      </c>
      <c r="AU336" s="19" t="s">
        <v>149</v>
      </c>
    </row>
    <row r="337" s="2" customFormat="1" ht="16.5" customHeight="1">
      <c r="A337" s="40"/>
      <c r="B337" s="41"/>
      <c r="C337" s="206" t="s">
        <v>565</v>
      </c>
      <c r="D337" s="206" t="s">
        <v>143</v>
      </c>
      <c r="E337" s="207" t="s">
        <v>2075</v>
      </c>
      <c r="F337" s="208" t="s">
        <v>2076</v>
      </c>
      <c r="G337" s="209" t="s">
        <v>146</v>
      </c>
      <c r="H337" s="210">
        <v>189.93700000000001</v>
      </c>
      <c r="I337" s="211"/>
      <c r="J337" s="212">
        <f>ROUND(I337*H337,2)</f>
        <v>0</v>
      </c>
      <c r="K337" s="208" t="s">
        <v>147</v>
      </c>
      <c r="L337" s="46"/>
      <c r="M337" s="213" t="s">
        <v>19</v>
      </c>
      <c r="N337" s="214" t="s">
        <v>42</v>
      </c>
      <c r="O337" s="86"/>
      <c r="P337" s="215">
        <f>O337*H337</f>
        <v>0</v>
      </c>
      <c r="Q337" s="215">
        <v>0.00029</v>
      </c>
      <c r="R337" s="215">
        <f>Q337*H337</f>
        <v>0.055081730000000002</v>
      </c>
      <c r="S337" s="215">
        <v>0</v>
      </c>
      <c r="T337" s="216">
        <f>S337*H337</f>
        <v>0</v>
      </c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R337" s="217" t="s">
        <v>284</v>
      </c>
      <c r="AT337" s="217" t="s">
        <v>143</v>
      </c>
      <c r="AU337" s="217" t="s">
        <v>149</v>
      </c>
      <c r="AY337" s="19" t="s">
        <v>140</v>
      </c>
      <c r="BE337" s="218">
        <f>IF(N337="základní",J337,0)</f>
        <v>0</v>
      </c>
      <c r="BF337" s="218">
        <f>IF(N337="snížená",J337,0)</f>
        <v>0</v>
      </c>
      <c r="BG337" s="218">
        <f>IF(N337="zákl. přenesená",J337,0)</f>
        <v>0</v>
      </c>
      <c r="BH337" s="218">
        <f>IF(N337="sníž. přenesená",J337,0)</f>
        <v>0</v>
      </c>
      <c r="BI337" s="218">
        <f>IF(N337="nulová",J337,0)</f>
        <v>0</v>
      </c>
      <c r="BJ337" s="19" t="s">
        <v>149</v>
      </c>
      <c r="BK337" s="218">
        <f>ROUND(I337*H337,2)</f>
        <v>0</v>
      </c>
      <c r="BL337" s="19" t="s">
        <v>284</v>
      </c>
      <c r="BM337" s="217" t="s">
        <v>2077</v>
      </c>
    </row>
    <row r="338" s="2" customFormat="1">
      <c r="A338" s="40"/>
      <c r="B338" s="41"/>
      <c r="C338" s="42"/>
      <c r="D338" s="219" t="s">
        <v>151</v>
      </c>
      <c r="E338" s="42"/>
      <c r="F338" s="220" t="s">
        <v>2078</v>
      </c>
      <c r="G338" s="42"/>
      <c r="H338" s="42"/>
      <c r="I338" s="221"/>
      <c r="J338" s="42"/>
      <c r="K338" s="42"/>
      <c r="L338" s="46"/>
      <c r="M338" s="222"/>
      <c r="N338" s="223"/>
      <c r="O338" s="86"/>
      <c r="P338" s="86"/>
      <c r="Q338" s="86"/>
      <c r="R338" s="86"/>
      <c r="S338" s="86"/>
      <c r="T338" s="87"/>
      <c r="U338" s="40"/>
      <c r="V338" s="40"/>
      <c r="W338" s="40"/>
      <c r="X338" s="40"/>
      <c r="Y338" s="40"/>
      <c r="Z338" s="40"/>
      <c r="AA338" s="40"/>
      <c r="AB338" s="40"/>
      <c r="AC338" s="40"/>
      <c r="AD338" s="40"/>
      <c r="AE338" s="40"/>
      <c r="AT338" s="19" t="s">
        <v>151</v>
      </c>
      <c r="AU338" s="19" t="s">
        <v>149</v>
      </c>
    </row>
    <row r="339" s="2" customFormat="1">
      <c r="A339" s="40"/>
      <c r="B339" s="41"/>
      <c r="C339" s="42"/>
      <c r="D339" s="224" t="s">
        <v>153</v>
      </c>
      <c r="E339" s="42"/>
      <c r="F339" s="225" t="s">
        <v>2079</v>
      </c>
      <c r="G339" s="42"/>
      <c r="H339" s="42"/>
      <c r="I339" s="221"/>
      <c r="J339" s="42"/>
      <c r="K339" s="42"/>
      <c r="L339" s="46"/>
      <c r="M339" s="271"/>
      <c r="N339" s="272"/>
      <c r="O339" s="273"/>
      <c r="P339" s="273"/>
      <c r="Q339" s="273"/>
      <c r="R339" s="273"/>
      <c r="S339" s="273"/>
      <c r="T339" s="274"/>
      <c r="U339" s="40"/>
      <c r="V339" s="40"/>
      <c r="W339" s="40"/>
      <c r="X339" s="40"/>
      <c r="Y339" s="40"/>
      <c r="Z339" s="40"/>
      <c r="AA339" s="40"/>
      <c r="AB339" s="40"/>
      <c r="AC339" s="40"/>
      <c r="AD339" s="40"/>
      <c r="AE339" s="40"/>
      <c r="AT339" s="19" t="s">
        <v>153</v>
      </c>
      <c r="AU339" s="19" t="s">
        <v>149</v>
      </c>
    </row>
    <row r="340" s="2" customFormat="1" ht="6.96" customHeight="1">
      <c r="A340" s="40"/>
      <c r="B340" s="61"/>
      <c r="C340" s="62"/>
      <c r="D340" s="62"/>
      <c r="E340" s="62"/>
      <c r="F340" s="62"/>
      <c r="G340" s="62"/>
      <c r="H340" s="62"/>
      <c r="I340" s="62"/>
      <c r="J340" s="62"/>
      <c r="K340" s="62"/>
      <c r="L340" s="46"/>
      <c r="M340" s="40"/>
      <c r="O340" s="40"/>
      <c r="P340" s="40"/>
      <c r="Q340" s="40"/>
      <c r="R340" s="40"/>
      <c r="S340" s="40"/>
      <c r="T340" s="40"/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</row>
  </sheetData>
  <sheetProtection sheet="1" autoFilter="0" formatColumns="0" formatRows="0" objects="1" scenarios="1" spinCount="100000" saltValue="zEGAxtUWe3eTopVe1C/O1cF5+yLQHMn236iUFkZGb4sBnYblz9kY6dtAMjr+79uFSS04r/mq8j/92vgOJ36zEQ==" hashValue="9ukI+mTn+YL437z/29DZuVZjX5VrrZGZreB0o9XD+siPCf+Qmhn6Az1tnBukNbnOCdr+OvhesmroQ8pSQ58Kmg==" algorithmName="SHA-512" password="CC35"/>
  <autoFilter ref="C89:K339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5" r:id="rId1" display="https://podminky.urs.cz/item/CS_URS_2025_01/310231041"/>
    <hyperlink ref="F100" r:id="rId2" display="https://podminky.urs.cz/item/CS_URS_2025_01/611311131"/>
    <hyperlink ref="F106" r:id="rId3" display="https://podminky.urs.cz/item/CS_URS_2025_01/611311135"/>
    <hyperlink ref="F116" r:id="rId4" display="https://podminky.urs.cz/item/CS_URS_2025_01/612311131"/>
    <hyperlink ref="F120" r:id="rId5" display="https://podminky.urs.cz/item/CS_URS_2025_01/612325302"/>
    <hyperlink ref="F130" r:id="rId6" display="https://podminky.urs.cz/item/CS_URS_2025_01/622143004"/>
    <hyperlink ref="F137" r:id="rId7" display="https://podminky.urs.cz/item/CS_URS_2025_01/624635201"/>
    <hyperlink ref="F146" r:id="rId8" display="https://podminky.urs.cz/item/CS_URS_2025_01/949111111"/>
    <hyperlink ref="F150" r:id="rId9" display="https://podminky.urs.cz/item/CS_URS_2025_01/949111122"/>
    <hyperlink ref="F154" r:id="rId10" display="https://podminky.urs.cz/item/CS_URS_2025_01/949111211"/>
    <hyperlink ref="F158" r:id="rId11" display="https://podminky.urs.cz/item/CS_URS_2025_01/949111222"/>
    <hyperlink ref="F162" r:id="rId12" display="https://podminky.urs.cz/item/CS_URS_2025_01/949111811"/>
    <hyperlink ref="F165" r:id="rId13" display="https://podminky.urs.cz/item/CS_URS_2025_01/949111822"/>
    <hyperlink ref="F168" r:id="rId14" display="https://podminky.urs.cz/item/CS_URS_2025_01/952901111"/>
    <hyperlink ref="F175" r:id="rId15" display="https://podminky.urs.cz/item/CS_URS_2025_01/962081141"/>
    <hyperlink ref="F179" r:id="rId16" display="https://podminky.urs.cz/item/CS_URS_2025_01/967031132"/>
    <hyperlink ref="F184" r:id="rId17" display="https://podminky.urs.cz/item/CS_URS_2025_01/978011191"/>
    <hyperlink ref="F191" r:id="rId18" display="https://podminky.urs.cz/item/CS_URS_2025_01/978013191"/>
    <hyperlink ref="F199" r:id="rId19" display="https://podminky.urs.cz/item/CS_URS_2025_01/997013212"/>
    <hyperlink ref="F202" r:id="rId20" display="https://podminky.urs.cz/item/CS_URS_2025_01/997013501"/>
    <hyperlink ref="F205" r:id="rId21" display="https://podminky.urs.cz/item/CS_URS_2025_01/997013509"/>
    <hyperlink ref="F209" r:id="rId22" display="https://podminky.urs.cz/item/CS_URS_2025_01/997013631"/>
    <hyperlink ref="F213" r:id="rId23" display="https://podminky.urs.cz/item/CS_URS_2025_01/998018002"/>
    <hyperlink ref="F218" r:id="rId24" display="https://podminky.urs.cz/item/CS_URS_2025_01/741211823"/>
    <hyperlink ref="F222" r:id="rId25" display="https://podminky.urs.cz/item/CS_URS_2025_01/741213813"/>
    <hyperlink ref="F226" r:id="rId26" display="https://podminky.urs.cz/item/CS_URS_2025_01/766622132"/>
    <hyperlink ref="F232" r:id="rId27" display="https://podminky.urs.cz/item/CS_URS_2025_01/766629631"/>
    <hyperlink ref="F239" r:id="rId28" display="https://podminky.urs.cz/item/CS_URS_2025_01/766629639"/>
    <hyperlink ref="F246" r:id="rId29" display="https://podminky.urs.cz/item/CS_URS_2025_01/766694116"/>
    <hyperlink ref="F252" r:id="rId30" display="https://podminky.urs.cz/item/CS_URS_2025_01/998766122"/>
    <hyperlink ref="F256" r:id="rId31" display="https://podminky.urs.cz/item/CS_URS_2025_01/783101201"/>
    <hyperlink ref="F259" r:id="rId32" display="https://podminky.urs.cz/item/CS_URS_2025_01/783101203"/>
    <hyperlink ref="F262" r:id="rId33" display="https://podminky.urs.cz/item/CS_URS_2025_01/783101403"/>
    <hyperlink ref="F266" r:id="rId34" display="https://podminky.urs.cz/item/CS_URS_2025_01/783113101"/>
    <hyperlink ref="F269" r:id="rId35" display="https://podminky.urs.cz/item/CS_URS_2025_01/783114101"/>
    <hyperlink ref="F272" r:id="rId36" display="https://podminky.urs.cz/item/CS_URS_2025_01/783118201"/>
    <hyperlink ref="F275" r:id="rId37" display="https://podminky.urs.cz/item/CS_URS_2025_01/783301303"/>
    <hyperlink ref="F278" r:id="rId38" display="https://podminky.urs.cz/item/CS_URS_2025_01/783301313"/>
    <hyperlink ref="F281" r:id="rId39" display="https://podminky.urs.cz/item/CS_URS_2025_01/783301401"/>
    <hyperlink ref="F287" r:id="rId40" display="https://podminky.urs.cz/item/CS_URS_2025_01/783314201"/>
    <hyperlink ref="F290" r:id="rId41" display="https://podminky.urs.cz/item/CS_URS_2025_01/783315101"/>
    <hyperlink ref="F293" r:id="rId42" display="https://podminky.urs.cz/item/CS_URS_2025_01/783317101"/>
    <hyperlink ref="F297" r:id="rId43" display="https://podminky.urs.cz/item/CS_URS_2025_01/784111001"/>
    <hyperlink ref="F304" r:id="rId44" display="https://podminky.urs.cz/item/CS_URS_2025_01/784111007"/>
    <hyperlink ref="F314" r:id="rId45" display="https://podminky.urs.cz/item/CS_URS_2025_01/784111031"/>
    <hyperlink ref="F318" r:id="rId46" display="https://podminky.urs.cz/item/CS_URS_2025_01/784111037"/>
    <hyperlink ref="F322" r:id="rId47" display="https://podminky.urs.cz/item/CS_URS_2025_01/784121001"/>
    <hyperlink ref="F326" r:id="rId48" display="https://podminky.urs.cz/item/CS_URS_2025_01/784121007"/>
    <hyperlink ref="F330" r:id="rId49" display="https://podminky.urs.cz/item/CS_URS_2025_01/784181121"/>
    <hyperlink ref="F333" r:id="rId50" display="https://podminky.urs.cz/item/CS_URS_2025_01/784181127"/>
    <hyperlink ref="F336" r:id="rId51" display="https://podminky.urs.cz/item/CS_URS_2025_01/784211101"/>
    <hyperlink ref="F339" r:id="rId52" display="https://podminky.urs.cz/item/CS_URS_2025_01/784211107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3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97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78</v>
      </c>
    </row>
    <row r="4" s="1" customFormat="1" ht="24.96" customHeight="1">
      <c r="B4" s="22"/>
      <c r="D4" s="132" t="s">
        <v>98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Oprava bytů výpravní budovy žst. SÁZAVA U ŽĎÁRU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99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2080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101</v>
      </c>
      <c r="G12" s="40"/>
      <c r="H12" s="40"/>
      <c r="I12" s="134" t="s">
        <v>23</v>
      </c>
      <c r="J12" s="139" t="str">
        <f>'Rekapitulace stavby'!AN8</f>
        <v>12. 12. 2024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 xml:space="preserve"> </v>
      </c>
      <c r="F15" s="40"/>
      <c r="G15" s="40"/>
      <c r="H15" s="40"/>
      <c r="I15" s="134" t="s">
        <v>28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28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33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28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34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36</v>
      </c>
      <c r="E30" s="40"/>
      <c r="F30" s="40"/>
      <c r="G30" s="40"/>
      <c r="H30" s="40"/>
      <c r="I30" s="40"/>
      <c r="J30" s="146">
        <f>ROUND(J84,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38</v>
      </c>
      <c r="G32" s="40"/>
      <c r="H32" s="40"/>
      <c r="I32" s="147" t="s">
        <v>37</v>
      </c>
      <c r="J32" s="147" t="s">
        <v>39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40</v>
      </c>
      <c r="E33" s="134" t="s">
        <v>41</v>
      </c>
      <c r="F33" s="149">
        <f>ROUND((SUM(BE84:BE102)),  2)</f>
        <v>0</v>
      </c>
      <c r="G33" s="40"/>
      <c r="H33" s="40"/>
      <c r="I33" s="150">
        <v>0.20999999999999999</v>
      </c>
      <c r="J33" s="149">
        <f>ROUND(((SUM(BE84:BE102))*I33),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42</v>
      </c>
      <c r="F34" s="149">
        <f>ROUND((SUM(BF84:BF102)),  2)</f>
        <v>0</v>
      </c>
      <c r="G34" s="40"/>
      <c r="H34" s="40"/>
      <c r="I34" s="150">
        <v>0.12</v>
      </c>
      <c r="J34" s="149">
        <f>ROUND(((SUM(BF84:BF102))*I34),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43</v>
      </c>
      <c r="F35" s="149">
        <f>ROUND((SUM(BG84:BG102)),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44</v>
      </c>
      <c r="F36" s="149">
        <f>ROUND((SUM(BH84:BH102)),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45</v>
      </c>
      <c r="F37" s="149">
        <f>ROUND((SUM(BI84:BI102)),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46</v>
      </c>
      <c r="E39" s="153"/>
      <c r="F39" s="153"/>
      <c r="G39" s="154" t="s">
        <v>47</v>
      </c>
      <c r="H39" s="155" t="s">
        <v>48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102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Oprava bytů výpravní budovy žst. SÁZAVA U ŽĎÁRU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99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07 - VRN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Sázava u Žďáru, k. ú. Velká Losenice</v>
      </c>
      <c r="G52" s="42"/>
      <c r="H52" s="42"/>
      <c r="I52" s="34" t="s">
        <v>23</v>
      </c>
      <c r="J52" s="74" t="str">
        <f>IF(J12="","",J12)</f>
        <v>12. 12. 2024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31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33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103</v>
      </c>
      <c r="D57" s="164"/>
      <c r="E57" s="164"/>
      <c r="F57" s="164"/>
      <c r="G57" s="164"/>
      <c r="H57" s="164"/>
      <c r="I57" s="164"/>
      <c r="J57" s="165" t="s">
        <v>104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68</v>
      </c>
      <c r="D59" s="42"/>
      <c r="E59" s="42"/>
      <c r="F59" s="42"/>
      <c r="G59" s="42"/>
      <c r="H59" s="42"/>
      <c r="I59" s="42"/>
      <c r="J59" s="104">
        <f>J84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105</v>
      </c>
    </row>
    <row r="60" s="9" customFormat="1" ht="24.96" customHeight="1">
      <c r="A60" s="9"/>
      <c r="B60" s="167"/>
      <c r="C60" s="168"/>
      <c r="D60" s="169" t="s">
        <v>2081</v>
      </c>
      <c r="E60" s="170"/>
      <c r="F60" s="170"/>
      <c r="G60" s="170"/>
      <c r="H60" s="170"/>
      <c r="I60" s="170"/>
      <c r="J60" s="171">
        <f>J85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2082</v>
      </c>
      <c r="E61" s="176"/>
      <c r="F61" s="176"/>
      <c r="G61" s="176"/>
      <c r="H61" s="176"/>
      <c r="I61" s="176"/>
      <c r="J61" s="177">
        <f>J86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67"/>
      <c r="C62" s="168"/>
      <c r="D62" s="169" t="s">
        <v>2083</v>
      </c>
      <c r="E62" s="170"/>
      <c r="F62" s="170"/>
      <c r="G62" s="170"/>
      <c r="H62" s="170"/>
      <c r="I62" s="170"/>
      <c r="J62" s="171">
        <f>J90</f>
        <v>0</v>
      </c>
      <c r="K62" s="168"/>
      <c r="L62" s="172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73"/>
      <c r="C63" s="174"/>
      <c r="D63" s="175" t="s">
        <v>2084</v>
      </c>
      <c r="E63" s="176"/>
      <c r="F63" s="176"/>
      <c r="G63" s="176"/>
      <c r="H63" s="176"/>
      <c r="I63" s="176"/>
      <c r="J63" s="177">
        <f>J91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2085</v>
      </c>
      <c r="E64" s="176"/>
      <c r="F64" s="176"/>
      <c r="G64" s="176"/>
      <c r="H64" s="176"/>
      <c r="I64" s="176"/>
      <c r="J64" s="177">
        <f>J96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3"/>
      <c r="C70" s="64"/>
      <c r="D70" s="64"/>
      <c r="E70" s="64"/>
      <c r="F70" s="64"/>
      <c r="G70" s="64"/>
      <c r="H70" s="64"/>
      <c r="I70" s="64"/>
      <c r="J70" s="64"/>
      <c r="K70" s="64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5" t="s">
        <v>125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16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162" t="str">
        <f>E7</f>
        <v>Oprava bytů výpravní budovy žst. SÁZAVA U ŽĎÁRU</v>
      </c>
      <c r="F74" s="34"/>
      <c r="G74" s="34"/>
      <c r="H74" s="34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99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71" t="str">
        <f>E9</f>
        <v>07 - VRN</v>
      </c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21</v>
      </c>
      <c r="D78" s="42"/>
      <c r="E78" s="42"/>
      <c r="F78" s="29" t="str">
        <f>F12</f>
        <v>Sázava u Žďáru, k. ú. Velká Losenice</v>
      </c>
      <c r="G78" s="42"/>
      <c r="H78" s="42"/>
      <c r="I78" s="34" t="s">
        <v>23</v>
      </c>
      <c r="J78" s="74" t="str">
        <f>IF(J12="","",J12)</f>
        <v>12. 12. 2024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4" t="s">
        <v>25</v>
      </c>
      <c r="D80" s="42"/>
      <c r="E80" s="42"/>
      <c r="F80" s="29" t="str">
        <f>E15</f>
        <v xml:space="preserve"> </v>
      </c>
      <c r="G80" s="42"/>
      <c r="H80" s="42"/>
      <c r="I80" s="34" t="s">
        <v>31</v>
      </c>
      <c r="J80" s="38" t="str">
        <f>E21</f>
        <v xml:space="preserve"> 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29</v>
      </c>
      <c r="D81" s="42"/>
      <c r="E81" s="42"/>
      <c r="F81" s="29" t="str">
        <f>IF(E18="","",E18)</f>
        <v>Vyplň údaj</v>
      </c>
      <c r="G81" s="42"/>
      <c r="H81" s="42"/>
      <c r="I81" s="34" t="s">
        <v>33</v>
      </c>
      <c r="J81" s="38" t="str">
        <f>E24</f>
        <v xml:space="preserve"> 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0.32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11" customFormat="1" ht="29.28" customHeight="1">
      <c r="A83" s="179"/>
      <c r="B83" s="180"/>
      <c r="C83" s="181" t="s">
        <v>126</v>
      </c>
      <c r="D83" s="182" t="s">
        <v>55</v>
      </c>
      <c r="E83" s="182" t="s">
        <v>51</v>
      </c>
      <c r="F83" s="182" t="s">
        <v>52</v>
      </c>
      <c r="G83" s="182" t="s">
        <v>127</v>
      </c>
      <c r="H83" s="182" t="s">
        <v>128</v>
      </c>
      <c r="I83" s="182" t="s">
        <v>129</v>
      </c>
      <c r="J83" s="182" t="s">
        <v>104</v>
      </c>
      <c r="K83" s="183" t="s">
        <v>130</v>
      </c>
      <c r="L83" s="184"/>
      <c r="M83" s="94" t="s">
        <v>19</v>
      </c>
      <c r="N83" s="95" t="s">
        <v>40</v>
      </c>
      <c r="O83" s="95" t="s">
        <v>131</v>
      </c>
      <c r="P83" s="95" t="s">
        <v>132</v>
      </c>
      <c r="Q83" s="95" t="s">
        <v>133</v>
      </c>
      <c r="R83" s="95" t="s">
        <v>134</v>
      </c>
      <c r="S83" s="95" t="s">
        <v>135</v>
      </c>
      <c r="T83" s="96" t="s">
        <v>136</v>
      </c>
      <c r="U83" s="179"/>
      <c r="V83" s="179"/>
      <c r="W83" s="179"/>
      <c r="X83" s="179"/>
      <c r="Y83" s="179"/>
      <c r="Z83" s="179"/>
      <c r="AA83" s="179"/>
      <c r="AB83" s="179"/>
      <c r="AC83" s="179"/>
      <c r="AD83" s="179"/>
      <c r="AE83" s="179"/>
    </row>
    <row r="84" s="2" customFormat="1" ht="22.8" customHeight="1">
      <c r="A84" s="40"/>
      <c r="B84" s="41"/>
      <c r="C84" s="101" t="s">
        <v>137</v>
      </c>
      <c r="D84" s="42"/>
      <c r="E84" s="42"/>
      <c r="F84" s="42"/>
      <c r="G84" s="42"/>
      <c r="H84" s="42"/>
      <c r="I84" s="42"/>
      <c r="J84" s="185">
        <f>BK84</f>
        <v>0</v>
      </c>
      <c r="K84" s="42"/>
      <c r="L84" s="46"/>
      <c r="M84" s="97"/>
      <c r="N84" s="186"/>
      <c r="O84" s="98"/>
      <c r="P84" s="187">
        <f>P85+P90</f>
        <v>0</v>
      </c>
      <c r="Q84" s="98"/>
      <c r="R84" s="187">
        <f>R85+R90</f>
        <v>0</v>
      </c>
      <c r="S84" s="98"/>
      <c r="T84" s="188">
        <f>T85+T90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T84" s="19" t="s">
        <v>69</v>
      </c>
      <c r="AU84" s="19" t="s">
        <v>105</v>
      </c>
      <c r="BK84" s="189">
        <f>BK85+BK90</f>
        <v>0</v>
      </c>
    </row>
    <row r="85" s="12" customFormat="1" ht="25.92" customHeight="1">
      <c r="A85" s="12"/>
      <c r="B85" s="190"/>
      <c r="C85" s="191"/>
      <c r="D85" s="192" t="s">
        <v>69</v>
      </c>
      <c r="E85" s="193" t="s">
        <v>215</v>
      </c>
      <c r="F85" s="193" t="s">
        <v>2086</v>
      </c>
      <c r="G85" s="191"/>
      <c r="H85" s="191"/>
      <c r="I85" s="194"/>
      <c r="J85" s="195">
        <f>BK85</f>
        <v>0</v>
      </c>
      <c r="K85" s="191"/>
      <c r="L85" s="196"/>
      <c r="M85" s="197"/>
      <c r="N85" s="198"/>
      <c r="O85" s="198"/>
      <c r="P85" s="199">
        <f>P86</f>
        <v>0</v>
      </c>
      <c r="Q85" s="198"/>
      <c r="R85" s="199">
        <f>R86</f>
        <v>0</v>
      </c>
      <c r="S85" s="198"/>
      <c r="T85" s="200">
        <f>T86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1" t="s">
        <v>141</v>
      </c>
      <c r="AT85" s="202" t="s">
        <v>69</v>
      </c>
      <c r="AU85" s="202" t="s">
        <v>70</v>
      </c>
      <c r="AY85" s="201" t="s">
        <v>140</v>
      </c>
      <c r="BK85" s="203">
        <f>BK86</f>
        <v>0</v>
      </c>
    </row>
    <row r="86" s="12" customFormat="1" ht="22.8" customHeight="1">
      <c r="A86" s="12"/>
      <c r="B86" s="190"/>
      <c r="C86" s="191"/>
      <c r="D86" s="192" t="s">
        <v>69</v>
      </c>
      <c r="E86" s="204" t="s">
        <v>2087</v>
      </c>
      <c r="F86" s="204" t="s">
        <v>2088</v>
      </c>
      <c r="G86" s="191"/>
      <c r="H86" s="191"/>
      <c r="I86" s="194"/>
      <c r="J86" s="205">
        <f>BK86</f>
        <v>0</v>
      </c>
      <c r="K86" s="191"/>
      <c r="L86" s="196"/>
      <c r="M86" s="197"/>
      <c r="N86" s="198"/>
      <c r="O86" s="198"/>
      <c r="P86" s="199">
        <f>SUM(P87:P89)</f>
        <v>0</v>
      </c>
      <c r="Q86" s="198"/>
      <c r="R86" s="199">
        <f>SUM(R87:R89)</f>
        <v>0</v>
      </c>
      <c r="S86" s="198"/>
      <c r="T86" s="200">
        <f>SUM(T87:T89)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1" t="s">
        <v>141</v>
      </c>
      <c r="AT86" s="202" t="s">
        <v>69</v>
      </c>
      <c r="AU86" s="202" t="s">
        <v>78</v>
      </c>
      <c r="AY86" s="201" t="s">
        <v>140</v>
      </c>
      <c r="BK86" s="203">
        <f>SUM(BK87:BK89)</f>
        <v>0</v>
      </c>
    </row>
    <row r="87" s="2" customFormat="1" ht="16.5" customHeight="1">
      <c r="A87" s="40"/>
      <c r="B87" s="41"/>
      <c r="C87" s="206" t="s">
        <v>78</v>
      </c>
      <c r="D87" s="206" t="s">
        <v>143</v>
      </c>
      <c r="E87" s="207" t="s">
        <v>2089</v>
      </c>
      <c r="F87" s="208" t="s">
        <v>2090</v>
      </c>
      <c r="G87" s="209" t="s">
        <v>362</v>
      </c>
      <c r="H87" s="210">
        <v>1</v>
      </c>
      <c r="I87" s="211"/>
      <c r="J87" s="212">
        <f>ROUND(I87*H87,2)</f>
        <v>0</v>
      </c>
      <c r="K87" s="208" t="s">
        <v>147</v>
      </c>
      <c r="L87" s="46"/>
      <c r="M87" s="213" t="s">
        <v>19</v>
      </c>
      <c r="N87" s="214" t="s">
        <v>42</v>
      </c>
      <c r="O87" s="86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7" t="s">
        <v>606</v>
      </c>
      <c r="AT87" s="217" t="s">
        <v>143</v>
      </c>
      <c r="AU87" s="217" t="s">
        <v>149</v>
      </c>
      <c r="AY87" s="19" t="s">
        <v>140</v>
      </c>
      <c r="BE87" s="218">
        <f>IF(N87="základní",J87,0)</f>
        <v>0</v>
      </c>
      <c r="BF87" s="218">
        <f>IF(N87="snížená",J87,0)</f>
        <v>0</v>
      </c>
      <c r="BG87" s="218">
        <f>IF(N87="zákl. přenesená",J87,0)</f>
        <v>0</v>
      </c>
      <c r="BH87" s="218">
        <f>IF(N87="sníž. přenesená",J87,0)</f>
        <v>0</v>
      </c>
      <c r="BI87" s="218">
        <f>IF(N87="nulová",J87,0)</f>
        <v>0</v>
      </c>
      <c r="BJ87" s="19" t="s">
        <v>149</v>
      </c>
      <c r="BK87" s="218">
        <f>ROUND(I87*H87,2)</f>
        <v>0</v>
      </c>
      <c r="BL87" s="19" t="s">
        <v>606</v>
      </c>
      <c r="BM87" s="217" t="s">
        <v>2091</v>
      </c>
    </row>
    <row r="88" s="2" customFormat="1">
      <c r="A88" s="40"/>
      <c r="B88" s="41"/>
      <c r="C88" s="42"/>
      <c r="D88" s="219" t="s">
        <v>151</v>
      </c>
      <c r="E88" s="42"/>
      <c r="F88" s="220" t="s">
        <v>2092</v>
      </c>
      <c r="G88" s="42"/>
      <c r="H88" s="42"/>
      <c r="I88" s="221"/>
      <c r="J88" s="42"/>
      <c r="K88" s="42"/>
      <c r="L88" s="46"/>
      <c r="M88" s="222"/>
      <c r="N88" s="223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151</v>
      </c>
      <c r="AU88" s="19" t="s">
        <v>149</v>
      </c>
    </row>
    <row r="89" s="2" customFormat="1">
      <c r="A89" s="40"/>
      <c r="B89" s="41"/>
      <c r="C89" s="42"/>
      <c r="D89" s="224" t="s">
        <v>153</v>
      </c>
      <c r="E89" s="42"/>
      <c r="F89" s="225" t="s">
        <v>2093</v>
      </c>
      <c r="G89" s="42"/>
      <c r="H89" s="42"/>
      <c r="I89" s="221"/>
      <c r="J89" s="42"/>
      <c r="K89" s="42"/>
      <c r="L89" s="46"/>
      <c r="M89" s="222"/>
      <c r="N89" s="223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153</v>
      </c>
      <c r="AU89" s="19" t="s">
        <v>149</v>
      </c>
    </row>
    <row r="90" s="12" customFormat="1" ht="25.92" customHeight="1">
      <c r="A90" s="12"/>
      <c r="B90" s="190"/>
      <c r="C90" s="191"/>
      <c r="D90" s="192" t="s">
        <v>69</v>
      </c>
      <c r="E90" s="193" t="s">
        <v>96</v>
      </c>
      <c r="F90" s="193" t="s">
        <v>2094</v>
      </c>
      <c r="G90" s="191"/>
      <c r="H90" s="191"/>
      <c r="I90" s="194"/>
      <c r="J90" s="195">
        <f>BK90</f>
        <v>0</v>
      </c>
      <c r="K90" s="191"/>
      <c r="L90" s="196"/>
      <c r="M90" s="197"/>
      <c r="N90" s="198"/>
      <c r="O90" s="198"/>
      <c r="P90" s="199">
        <f>P91+P96</f>
        <v>0</v>
      </c>
      <c r="Q90" s="198"/>
      <c r="R90" s="199">
        <f>R91+R96</f>
        <v>0</v>
      </c>
      <c r="S90" s="198"/>
      <c r="T90" s="200">
        <f>T91+T96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1" t="s">
        <v>195</v>
      </c>
      <c r="AT90" s="202" t="s">
        <v>69</v>
      </c>
      <c r="AU90" s="202" t="s">
        <v>70</v>
      </c>
      <c r="AY90" s="201" t="s">
        <v>140</v>
      </c>
      <c r="BK90" s="203">
        <f>BK91+BK96</f>
        <v>0</v>
      </c>
    </row>
    <row r="91" s="12" customFormat="1" ht="22.8" customHeight="1">
      <c r="A91" s="12"/>
      <c r="B91" s="190"/>
      <c r="C91" s="191"/>
      <c r="D91" s="192" t="s">
        <v>69</v>
      </c>
      <c r="E91" s="204" t="s">
        <v>2095</v>
      </c>
      <c r="F91" s="204" t="s">
        <v>2096</v>
      </c>
      <c r="G91" s="191"/>
      <c r="H91" s="191"/>
      <c r="I91" s="194"/>
      <c r="J91" s="205">
        <f>BK91</f>
        <v>0</v>
      </c>
      <c r="K91" s="191"/>
      <c r="L91" s="196"/>
      <c r="M91" s="197"/>
      <c r="N91" s="198"/>
      <c r="O91" s="198"/>
      <c r="P91" s="199">
        <f>SUM(P92:P95)</f>
        <v>0</v>
      </c>
      <c r="Q91" s="198"/>
      <c r="R91" s="199">
        <f>SUM(R92:R95)</f>
        <v>0</v>
      </c>
      <c r="S91" s="198"/>
      <c r="T91" s="200">
        <f>SUM(T92:T95)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1" t="s">
        <v>195</v>
      </c>
      <c r="AT91" s="202" t="s">
        <v>69</v>
      </c>
      <c r="AU91" s="202" t="s">
        <v>78</v>
      </c>
      <c r="AY91" s="201" t="s">
        <v>140</v>
      </c>
      <c r="BK91" s="203">
        <f>SUM(BK92:BK95)</f>
        <v>0</v>
      </c>
    </row>
    <row r="92" s="2" customFormat="1" ht="16.5" customHeight="1">
      <c r="A92" s="40"/>
      <c r="B92" s="41"/>
      <c r="C92" s="206" t="s">
        <v>149</v>
      </c>
      <c r="D92" s="206" t="s">
        <v>143</v>
      </c>
      <c r="E92" s="207" t="s">
        <v>2097</v>
      </c>
      <c r="F92" s="208" t="s">
        <v>2098</v>
      </c>
      <c r="G92" s="209" t="s">
        <v>2099</v>
      </c>
      <c r="H92" s="210">
        <v>2</v>
      </c>
      <c r="I92" s="211"/>
      <c r="J92" s="212">
        <f>ROUND(I92*H92,2)</f>
        <v>0</v>
      </c>
      <c r="K92" s="208" t="s">
        <v>147</v>
      </c>
      <c r="L92" s="46"/>
      <c r="M92" s="213" t="s">
        <v>19</v>
      </c>
      <c r="N92" s="214" t="s">
        <v>42</v>
      </c>
      <c r="O92" s="86"/>
      <c r="P92" s="215">
        <f>O92*H92</f>
        <v>0</v>
      </c>
      <c r="Q92" s="215">
        <v>0</v>
      </c>
      <c r="R92" s="215">
        <f>Q92*H92</f>
        <v>0</v>
      </c>
      <c r="S92" s="215">
        <v>0</v>
      </c>
      <c r="T92" s="216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7" t="s">
        <v>2100</v>
      </c>
      <c r="AT92" s="217" t="s">
        <v>143</v>
      </c>
      <c r="AU92" s="217" t="s">
        <v>149</v>
      </c>
      <c r="AY92" s="19" t="s">
        <v>140</v>
      </c>
      <c r="BE92" s="218">
        <f>IF(N92="základní",J92,0)</f>
        <v>0</v>
      </c>
      <c r="BF92" s="218">
        <f>IF(N92="snížená",J92,0)</f>
        <v>0</v>
      </c>
      <c r="BG92" s="218">
        <f>IF(N92="zákl. přenesená",J92,0)</f>
        <v>0</v>
      </c>
      <c r="BH92" s="218">
        <f>IF(N92="sníž. přenesená",J92,0)</f>
        <v>0</v>
      </c>
      <c r="BI92" s="218">
        <f>IF(N92="nulová",J92,0)</f>
        <v>0</v>
      </c>
      <c r="BJ92" s="19" t="s">
        <v>149</v>
      </c>
      <c r="BK92" s="218">
        <f>ROUND(I92*H92,2)</f>
        <v>0</v>
      </c>
      <c r="BL92" s="19" t="s">
        <v>2100</v>
      </c>
      <c r="BM92" s="217" t="s">
        <v>2101</v>
      </c>
    </row>
    <row r="93" s="2" customFormat="1">
      <c r="A93" s="40"/>
      <c r="B93" s="41"/>
      <c r="C93" s="42"/>
      <c r="D93" s="219" t="s">
        <v>151</v>
      </c>
      <c r="E93" s="42"/>
      <c r="F93" s="220" t="s">
        <v>2098</v>
      </c>
      <c r="G93" s="42"/>
      <c r="H93" s="42"/>
      <c r="I93" s="221"/>
      <c r="J93" s="42"/>
      <c r="K93" s="42"/>
      <c r="L93" s="46"/>
      <c r="M93" s="222"/>
      <c r="N93" s="223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151</v>
      </c>
      <c r="AU93" s="19" t="s">
        <v>149</v>
      </c>
    </row>
    <row r="94" s="2" customFormat="1">
      <c r="A94" s="40"/>
      <c r="B94" s="41"/>
      <c r="C94" s="42"/>
      <c r="D94" s="224" t="s">
        <v>153</v>
      </c>
      <c r="E94" s="42"/>
      <c r="F94" s="225" t="s">
        <v>2102</v>
      </c>
      <c r="G94" s="42"/>
      <c r="H94" s="42"/>
      <c r="I94" s="221"/>
      <c r="J94" s="42"/>
      <c r="K94" s="42"/>
      <c r="L94" s="46"/>
      <c r="M94" s="222"/>
      <c r="N94" s="223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153</v>
      </c>
      <c r="AU94" s="19" t="s">
        <v>149</v>
      </c>
    </row>
    <row r="95" s="13" customFormat="1">
      <c r="A95" s="13"/>
      <c r="B95" s="226"/>
      <c r="C95" s="227"/>
      <c r="D95" s="219" t="s">
        <v>155</v>
      </c>
      <c r="E95" s="228" t="s">
        <v>19</v>
      </c>
      <c r="F95" s="229" t="s">
        <v>2103</v>
      </c>
      <c r="G95" s="227"/>
      <c r="H95" s="230">
        <v>2</v>
      </c>
      <c r="I95" s="231"/>
      <c r="J95" s="227"/>
      <c r="K95" s="227"/>
      <c r="L95" s="232"/>
      <c r="M95" s="233"/>
      <c r="N95" s="234"/>
      <c r="O95" s="234"/>
      <c r="P95" s="234"/>
      <c r="Q95" s="234"/>
      <c r="R95" s="234"/>
      <c r="S95" s="234"/>
      <c r="T95" s="235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6" t="s">
        <v>155</v>
      </c>
      <c r="AU95" s="236" t="s">
        <v>149</v>
      </c>
      <c r="AV95" s="13" t="s">
        <v>149</v>
      </c>
      <c r="AW95" s="13" t="s">
        <v>32</v>
      </c>
      <c r="AX95" s="13" t="s">
        <v>78</v>
      </c>
      <c r="AY95" s="236" t="s">
        <v>140</v>
      </c>
    </row>
    <row r="96" s="12" customFormat="1" ht="22.8" customHeight="1">
      <c r="A96" s="12"/>
      <c r="B96" s="190"/>
      <c r="C96" s="191"/>
      <c r="D96" s="192" t="s">
        <v>69</v>
      </c>
      <c r="E96" s="204" t="s">
        <v>2104</v>
      </c>
      <c r="F96" s="204" t="s">
        <v>2105</v>
      </c>
      <c r="G96" s="191"/>
      <c r="H96" s="191"/>
      <c r="I96" s="194"/>
      <c r="J96" s="205">
        <f>BK96</f>
        <v>0</v>
      </c>
      <c r="K96" s="191"/>
      <c r="L96" s="196"/>
      <c r="M96" s="197"/>
      <c r="N96" s="198"/>
      <c r="O96" s="198"/>
      <c r="P96" s="199">
        <f>SUM(P97:P102)</f>
        <v>0</v>
      </c>
      <c r="Q96" s="198"/>
      <c r="R96" s="199">
        <f>SUM(R97:R102)</f>
        <v>0</v>
      </c>
      <c r="S96" s="198"/>
      <c r="T96" s="200">
        <f>SUM(T97:T102)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1" t="s">
        <v>195</v>
      </c>
      <c r="AT96" s="202" t="s">
        <v>69</v>
      </c>
      <c r="AU96" s="202" t="s">
        <v>78</v>
      </c>
      <c r="AY96" s="201" t="s">
        <v>140</v>
      </c>
      <c r="BK96" s="203">
        <f>SUM(BK97:BK102)</f>
        <v>0</v>
      </c>
    </row>
    <row r="97" s="2" customFormat="1" ht="16.5" customHeight="1">
      <c r="A97" s="40"/>
      <c r="B97" s="41"/>
      <c r="C97" s="206" t="s">
        <v>141</v>
      </c>
      <c r="D97" s="206" t="s">
        <v>143</v>
      </c>
      <c r="E97" s="207" t="s">
        <v>2106</v>
      </c>
      <c r="F97" s="208" t="s">
        <v>2107</v>
      </c>
      <c r="G97" s="209" t="s">
        <v>2099</v>
      </c>
      <c r="H97" s="210">
        <v>2</v>
      </c>
      <c r="I97" s="211"/>
      <c r="J97" s="212">
        <f>ROUND(I97*H97,2)</f>
        <v>0</v>
      </c>
      <c r="K97" s="208" t="s">
        <v>147</v>
      </c>
      <c r="L97" s="46"/>
      <c r="M97" s="213" t="s">
        <v>19</v>
      </c>
      <c r="N97" s="214" t="s">
        <v>42</v>
      </c>
      <c r="O97" s="86"/>
      <c r="P97" s="215">
        <f>O97*H97</f>
        <v>0</v>
      </c>
      <c r="Q97" s="215">
        <v>0</v>
      </c>
      <c r="R97" s="215">
        <f>Q97*H97</f>
        <v>0</v>
      </c>
      <c r="S97" s="215">
        <v>0</v>
      </c>
      <c r="T97" s="216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7" t="s">
        <v>2100</v>
      </c>
      <c r="AT97" s="217" t="s">
        <v>143</v>
      </c>
      <c r="AU97" s="217" t="s">
        <v>149</v>
      </c>
      <c r="AY97" s="19" t="s">
        <v>140</v>
      </c>
      <c r="BE97" s="218">
        <f>IF(N97="základní",J97,0)</f>
        <v>0</v>
      </c>
      <c r="BF97" s="218">
        <f>IF(N97="snížená",J97,0)</f>
        <v>0</v>
      </c>
      <c r="BG97" s="218">
        <f>IF(N97="zákl. přenesená",J97,0)</f>
        <v>0</v>
      </c>
      <c r="BH97" s="218">
        <f>IF(N97="sníž. přenesená",J97,0)</f>
        <v>0</v>
      </c>
      <c r="BI97" s="218">
        <f>IF(N97="nulová",J97,0)</f>
        <v>0</v>
      </c>
      <c r="BJ97" s="19" t="s">
        <v>149</v>
      </c>
      <c r="BK97" s="218">
        <f>ROUND(I97*H97,2)</f>
        <v>0</v>
      </c>
      <c r="BL97" s="19" t="s">
        <v>2100</v>
      </c>
      <c r="BM97" s="217" t="s">
        <v>2108</v>
      </c>
    </row>
    <row r="98" s="2" customFormat="1">
      <c r="A98" s="40"/>
      <c r="B98" s="41"/>
      <c r="C98" s="42"/>
      <c r="D98" s="219" t="s">
        <v>151</v>
      </c>
      <c r="E98" s="42"/>
      <c r="F98" s="220" t="s">
        <v>2107</v>
      </c>
      <c r="G98" s="42"/>
      <c r="H98" s="42"/>
      <c r="I98" s="221"/>
      <c r="J98" s="42"/>
      <c r="K98" s="42"/>
      <c r="L98" s="46"/>
      <c r="M98" s="222"/>
      <c r="N98" s="223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151</v>
      </c>
      <c r="AU98" s="19" t="s">
        <v>149</v>
      </c>
    </row>
    <row r="99" s="2" customFormat="1">
      <c r="A99" s="40"/>
      <c r="B99" s="41"/>
      <c r="C99" s="42"/>
      <c r="D99" s="224" t="s">
        <v>153</v>
      </c>
      <c r="E99" s="42"/>
      <c r="F99" s="225" t="s">
        <v>2109</v>
      </c>
      <c r="G99" s="42"/>
      <c r="H99" s="42"/>
      <c r="I99" s="221"/>
      <c r="J99" s="42"/>
      <c r="K99" s="42"/>
      <c r="L99" s="46"/>
      <c r="M99" s="222"/>
      <c r="N99" s="223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153</v>
      </c>
      <c r="AU99" s="19" t="s">
        <v>149</v>
      </c>
    </row>
    <row r="100" s="13" customFormat="1">
      <c r="A100" s="13"/>
      <c r="B100" s="226"/>
      <c r="C100" s="227"/>
      <c r="D100" s="219" t="s">
        <v>155</v>
      </c>
      <c r="E100" s="228" t="s">
        <v>19</v>
      </c>
      <c r="F100" s="229" t="s">
        <v>2110</v>
      </c>
      <c r="G100" s="227"/>
      <c r="H100" s="230">
        <v>1</v>
      </c>
      <c r="I100" s="231"/>
      <c r="J100" s="227"/>
      <c r="K100" s="227"/>
      <c r="L100" s="232"/>
      <c r="M100" s="233"/>
      <c r="N100" s="234"/>
      <c r="O100" s="234"/>
      <c r="P100" s="234"/>
      <c r="Q100" s="234"/>
      <c r="R100" s="234"/>
      <c r="S100" s="234"/>
      <c r="T100" s="235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6" t="s">
        <v>155</v>
      </c>
      <c r="AU100" s="236" t="s">
        <v>149</v>
      </c>
      <c r="AV100" s="13" t="s">
        <v>149</v>
      </c>
      <c r="AW100" s="13" t="s">
        <v>32</v>
      </c>
      <c r="AX100" s="13" t="s">
        <v>70</v>
      </c>
      <c r="AY100" s="236" t="s">
        <v>140</v>
      </c>
    </row>
    <row r="101" s="13" customFormat="1">
      <c r="A101" s="13"/>
      <c r="B101" s="226"/>
      <c r="C101" s="227"/>
      <c r="D101" s="219" t="s">
        <v>155</v>
      </c>
      <c r="E101" s="228" t="s">
        <v>19</v>
      </c>
      <c r="F101" s="229" t="s">
        <v>2111</v>
      </c>
      <c r="G101" s="227"/>
      <c r="H101" s="230">
        <v>1</v>
      </c>
      <c r="I101" s="231"/>
      <c r="J101" s="227"/>
      <c r="K101" s="227"/>
      <c r="L101" s="232"/>
      <c r="M101" s="233"/>
      <c r="N101" s="234"/>
      <c r="O101" s="234"/>
      <c r="P101" s="234"/>
      <c r="Q101" s="234"/>
      <c r="R101" s="234"/>
      <c r="S101" s="234"/>
      <c r="T101" s="235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6" t="s">
        <v>155</v>
      </c>
      <c r="AU101" s="236" t="s">
        <v>149</v>
      </c>
      <c r="AV101" s="13" t="s">
        <v>149</v>
      </c>
      <c r="AW101" s="13" t="s">
        <v>32</v>
      </c>
      <c r="AX101" s="13" t="s">
        <v>70</v>
      </c>
      <c r="AY101" s="236" t="s">
        <v>140</v>
      </c>
    </row>
    <row r="102" s="14" customFormat="1">
      <c r="A102" s="14"/>
      <c r="B102" s="237"/>
      <c r="C102" s="238"/>
      <c r="D102" s="219" t="s">
        <v>155</v>
      </c>
      <c r="E102" s="239" t="s">
        <v>19</v>
      </c>
      <c r="F102" s="240" t="s">
        <v>172</v>
      </c>
      <c r="G102" s="238"/>
      <c r="H102" s="241">
        <v>2</v>
      </c>
      <c r="I102" s="242"/>
      <c r="J102" s="238"/>
      <c r="K102" s="238"/>
      <c r="L102" s="243"/>
      <c r="M102" s="268"/>
      <c r="N102" s="269"/>
      <c r="O102" s="269"/>
      <c r="P102" s="269"/>
      <c r="Q102" s="269"/>
      <c r="R102" s="269"/>
      <c r="S102" s="269"/>
      <c r="T102" s="270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7" t="s">
        <v>155</v>
      </c>
      <c r="AU102" s="247" t="s">
        <v>149</v>
      </c>
      <c r="AV102" s="14" t="s">
        <v>148</v>
      </c>
      <c r="AW102" s="14" t="s">
        <v>32</v>
      </c>
      <c r="AX102" s="14" t="s">
        <v>78</v>
      </c>
      <c r="AY102" s="247" t="s">
        <v>140</v>
      </c>
    </row>
    <row r="103" s="2" customFormat="1" ht="6.96" customHeight="1">
      <c r="A103" s="40"/>
      <c r="B103" s="61"/>
      <c r="C103" s="62"/>
      <c r="D103" s="62"/>
      <c r="E103" s="62"/>
      <c r="F103" s="62"/>
      <c r="G103" s="62"/>
      <c r="H103" s="62"/>
      <c r="I103" s="62"/>
      <c r="J103" s="62"/>
      <c r="K103" s="62"/>
      <c r="L103" s="46"/>
      <c r="M103" s="40"/>
      <c r="O103" s="40"/>
      <c r="P103" s="40"/>
      <c r="Q103" s="40"/>
      <c r="R103" s="40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</row>
  </sheetData>
  <sheetProtection sheet="1" autoFilter="0" formatColumns="0" formatRows="0" objects="1" scenarios="1" spinCount="100000" saltValue="GkT+FduVcsI8ePsi25/7Jj3glQ1ZbzAb1XpusXVn9plxjDVq7Ks/GyKUpwdzLyLgQZ03SdaRdmeniXMYYCh3KQ==" hashValue="rfX7TXFNurQGeR7K0WcRcaEb+LVV0GADZY0IE4sHY/htiTDGJhLGb/qiRSZTFkZ43Edw5hxYOyujQsMTe/z+vw==" algorithmName="SHA-512" password="CC35"/>
  <autoFilter ref="C83:K102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9" r:id="rId1" display="https://podminky.urs.cz/item/CS_URS_2025_01/220890401"/>
    <hyperlink ref="F94" r:id="rId2" display="https://podminky.urs.cz/item/CS_URS_2025_01/024002000"/>
    <hyperlink ref="F99" r:id="rId3" display="https://podminky.urs.cz/item/CS_URS_2025_01/045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75" customWidth="1"/>
    <col min="2" max="2" width="1.667969" style="275" customWidth="1"/>
    <col min="3" max="4" width="5" style="275" customWidth="1"/>
    <col min="5" max="5" width="11.66016" style="275" customWidth="1"/>
    <col min="6" max="6" width="9.160156" style="275" customWidth="1"/>
    <col min="7" max="7" width="5" style="275" customWidth="1"/>
    <col min="8" max="8" width="77.83203" style="275" customWidth="1"/>
    <col min="9" max="10" width="20" style="275" customWidth="1"/>
    <col min="11" max="11" width="1.667969" style="275" customWidth="1"/>
  </cols>
  <sheetData>
    <row r="1" s="1" customFormat="1" ht="37.5" customHeight="1"/>
    <row r="2" s="1" customFormat="1" ht="7.5" customHeight="1">
      <c r="B2" s="276"/>
      <c r="C2" s="277"/>
      <c r="D2" s="277"/>
      <c r="E2" s="277"/>
      <c r="F2" s="277"/>
      <c r="G2" s="277"/>
      <c r="H2" s="277"/>
      <c r="I2" s="277"/>
      <c r="J2" s="277"/>
      <c r="K2" s="278"/>
    </row>
    <row r="3" s="16" customFormat="1" ht="45" customHeight="1">
      <c r="B3" s="279"/>
      <c r="C3" s="280" t="s">
        <v>2112</v>
      </c>
      <c r="D3" s="280"/>
      <c r="E3" s="280"/>
      <c r="F3" s="280"/>
      <c r="G3" s="280"/>
      <c r="H3" s="280"/>
      <c r="I3" s="280"/>
      <c r="J3" s="280"/>
      <c r="K3" s="281"/>
    </row>
    <row r="4" s="1" customFormat="1" ht="25.5" customHeight="1">
      <c r="B4" s="282"/>
      <c r="C4" s="283" t="s">
        <v>2113</v>
      </c>
      <c r="D4" s="283"/>
      <c r="E4" s="283"/>
      <c r="F4" s="283"/>
      <c r="G4" s="283"/>
      <c r="H4" s="283"/>
      <c r="I4" s="283"/>
      <c r="J4" s="283"/>
      <c r="K4" s="284"/>
    </row>
    <row r="5" s="1" customFormat="1" ht="5.25" customHeight="1">
      <c r="B5" s="282"/>
      <c r="C5" s="285"/>
      <c r="D5" s="285"/>
      <c r="E5" s="285"/>
      <c r="F5" s="285"/>
      <c r="G5" s="285"/>
      <c r="H5" s="285"/>
      <c r="I5" s="285"/>
      <c r="J5" s="285"/>
      <c r="K5" s="284"/>
    </row>
    <row r="6" s="1" customFormat="1" ht="15" customHeight="1">
      <c r="B6" s="282"/>
      <c r="C6" s="286" t="s">
        <v>2114</v>
      </c>
      <c r="D6" s="286"/>
      <c r="E6" s="286"/>
      <c r="F6" s="286"/>
      <c r="G6" s="286"/>
      <c r="H6" s="286"/>
      <c r="I6" s="286"/>
      <c r="J6" s="286"/>
      <c r="K6" s="284"/>
    </row>
    <row r="7" s="1" customFormat="1" ht="15" customHeight="1">
      <c r="B7" s="287"/>
      <c r="C7" s="286" t="s">
        <v>2115</v>
      </c>
      <c r="D7" s="286"/>
      <c r="E7" s="286"/>
      <c r="F7" s="286"/>
      <c r="G7" s="286"/>
      <c r="H7" s="286"/>
      <c r="I7" s="286"/>
      <c r="J7" s="286"/>
      <c r="K7" s="284"/>
    </row>
    <row r="8" s="1" customFormat="1" ht="12.75" customHeight="1">
      <c r="B8" s="287"/>
      <c r="C8" s="286"/>
      <c r="D8" s="286"/>
      <c r="E8" s="286"/>
      <c r="F8" s="286"/>
      <c r="G8" s="286"/>
      <c r="H8" s="286"/>
      <c r="I8" s="286"/>
      <c r="J8" s="286"/>
      <c r="K8" s="284"/>
    </row>
    <row r="9" s="1" customFormat="1" ht="15" customHeight="1">
      <c r="B9" s="287"/>
      <c r="C9" s="286" t="s">
        <v>2116</v>
      </c>
      <c r="D9" s="286"/>
      <c r="E9" s="286"/>
      <c r="F9" s="286"/>
      <c r="G9" s="286"/>
      <c r="H9" s="286"/>
      <c r="I9" s="286"/>
      <c r="J9" s="286"/>
      <c r="K9" s="284"/>
    </row>
    <row r="10" s="1" customFormat="1" ht="15" customHeight="1">
      <c r="B10" s="287"/>
      <c r="C10" s="286"/>
      <c r="D10" s="286" t="s">
        <v>2117</v>
      </c>
      <c r="E10" s="286"/>
      <c r="F10" s="286"/>
      <c r="G10" s="286"/>
      <c r="H10" s="286"/>
      <c r="I10" s="286"/>
      <c r="J10" s="286"/>
      <c r="K10" s="284"/>
    </row>
    <row r="11" s="1" customFormat="1" ht="15" customHeight="1">
      <c r="B11" s="287"/>
      <c r="C11" s="288"/>
      <c r="D11" s="286" t="s">
        <v>2118</v>
      </c>
      <c r="E11" s="286"/>
      <c r="F11" s="286"/>
      <c r="G11" s="286"/>
      <c r="H11" s="286"/>
      <c r="I11" s="286"/>
      <c r="J11" s="286"/>
      <c r="K11" s="284"/>
    </row>
    <row r="12" s="1" customFormat="1" ht="15" customHeight="1">
      <c r="B12" s="287"/>
      <c r="C12" s="288"/>
      <c r="D12" s="286"/>
      <c r="E12" s="286"/>
      <c r="F12" s="286"/>
      <c r="G12" s="286"/>
      <c r="H12" s="286"/>
      <c r="I12" s="286"/>
      <c r="J12" s="286"/>
      <c r="K12" s="284"/>
    </row>
    <row r="13" s="1" customFormat="1" ht="15" customHeight="1">
      <c r="B13" s="287"/>
      <c r="C13" s="288"/>
      <c r="D13" s="289" t="s">
        <v>2119</v>
      </c>
      <c r="E13" s="286"/>
      <c r="F13" s="286"/>
      <c r="G13" s="286"/>
      <c r="H13" s="286"/>
      <c r="I13" s="286"/>
      <c r="J13" s="286"/>
      <c r="K13" s="284"/>
    </row>
    <row r="14" s="1" customFormat="1" ht="12.75" customHeight="1">
      <c r="B14" s="287"/>
      <c r="C14" s="288"/>
      <c r="D14" s="288"/>
      <c r="E14" s="288"/>
      <c r="F14" s="288"/>
      <c r="G14" s="288"/>
      <c r="H14" s="288"/>
      <c r="I14" s="288"/>
      <c r="J14" s="288"/>
      <c r="K14" s="284"/>
    </row>
    <row r="15" s="1" customFormat="1" ht="15" customHeight="1">
      <c r="B15" s="287"/>
      <c r="C15" s="288"/>
      <c r="D15" s="286" t="s">
        <v>2120</v>
      </c>
      <c r="E15" s="286"/>
      <c r="F15" s="286"/>
      <c r="G15" s="286"/>
      <c r="H15" s="286"/>
      <c r="I15" s="286"/>
      <c r="J15" s="286"/>
      <c r="K15" s="284"/>
    </row>
    <row r="16" s="1" customFormat="1" ht="15" customHeight="1">
      <c r="B16" s="287"/>
      <c r="C16" s="288"/>
      <c r="D16" s="286" t="s">
        <v>2121</v>
      </c>
      <c r="E16" s="286"/>
      <c r="F16" s="286"/>
      <c r="G16" s="286"/>
      <c r="H16" s="286"/>
      <c r="I16" s="286"/>
      <c r="J16" s="286"/>
      <c r="K16" s="284"/>
    </row>
    <row r="17" s="1" customFormat="1" ht="15" customHeight="1">
      <c r="B17" s="287"/>
      <c r="C17" s="288"/>
      <c r="D17" s="286" t="s">
        <v>2122</v>
      </c>
      <c r="E17" s="286"/>
      <c r="F17" s="286"/>
      <c r="G17" s="286"/>
      <c r="H17" s="286"/>
      <c r="I17" s="286"/>
      <c r="J17" s="286"/>
      <c r="K17" s="284"/>
    </row>
    <row r="18" s="1" customFormat="1" ht="15" customHeight="1">
      <c r="B18" s="287"/>
      <c r="C18" s="288"/>
      <c r="D18" s="288"/>
      <c r="E18" s="290" t="s">
        <v>77</v>
      </c>
      <c r="F18" s="286" t="s">
        <v>2123</v>
      </c>
      <c r="G18" s="286"/>
      <c r="H18" s="286"/>
      <c r="I18" s="286"/>
      <c r="J18" s="286"/>
      <c r="K18" s="284"/>
    </row>
    <row r="19" s="1" customFormat="1" ht="15" customHeight="1">
      <c r="B19" s="287"/>
      <c r="C19" s="288"/>
      <c r="D19" s="288"/>
      <c r="E19" s="290" t="s">
        <v>2124</v>
      </c>
      <c r="F19" s="286" t="s">
        <v>2125</v>
      </c>
      <c r="G19" s="286"/>
      <c r="H19" s="286"/>
      <c r="I19" s="286"/>
      <c r="J19" s="286"/>
      <c r="K19" s="284"/>
    </row>
    <row r="20" s="1" customFormat="1" ht="15" customHeight="1">
      <c r="B20" s="287"/>
      <c r="C20" s="288"/>
      <c r="D20" s="288"/>
      <c r="E20" s="290" t="s">
        <v>2126</v>
      </c>
      <c r="F20" s="286" t="s">
        <v>2127</v>
      </c>
      <c r="G20" s="286"/>
      <c r="H20" s="286"/>
      <c r="I20" s="286"/>
      <c r="J20" s="286"/>
      <c r="K20" s="284"/>
    </row>
    <row r="21" s="1" customFormat="1" ht="15" customHeight="1">
      <c r="B21" s="287"/>
      <c r="C21" s="288"/>
      <c r="D21" s="288"/>
      <c r="E21" s="290" t="s">
        <v>2128</v>
      </c>
      <c r="F21" s="286" t="s">
        <v>2129</v>
      </c>
      <c r="G21" s="286"/>
      <c r="H21" s="286"/>
      <c r="I21" s="286"/>
      <c r="J21" s="286"/>
      <c r="K21" s="284"/>
    </row>
    <row r="22" s="1" customFormat="1" ht="15" customHeight="1">
      <c r="B22" s="287"/>
      <c r="C22" s="288"/>
      <c r="D22" s="288"/>
      <c r="E22" s="290" t="s">
        <v>2130</v>
      </c>
      <c r="F22" s="286" t="s">
        <v>2131</v>
      </c>
      <c r="G22" s="286"/>
      <c r="H22" s="286"/>
      <c r="I22" s="286"/>
      <c r="J22" s="286"/>
      <c r="K22" s="284"/>
    </row>
    <row r="23" s="1" customFormat="1" ht="15" customHeight="1">
      <c r="B23" s="287"/>
      <c r="C23" s="288"/>
      <c r="D23" s="288"/>
      <c r="E23" s="290" t="s">
        <v>2132</v>
      </c>
      <c r="F23" s="286" t="s">
        <v>2133</v>
      </c>
      <c r="G23" s="286"/>
      <c r="H23" s="286"/>
      <c r="I23" s="286"/>
      <c r="J23" s="286"/>
      <c r="K23" s="284"/>
    </row>
    <row r="24" s="1" customFormat="1" ht="12.75" customHeight="1">
      <c r="B24" s="287"/>
      <c r="C24" s="288"/>
      <c r="D24" s="288"/>
      <c r="E24" s="288"/>
      <c r="F24" s="288"/>
      <c r="G24" s="288"/>
      <c r="H24" s="288"/>
      <c r="I24" s="288"/>
      <c r="J24" s="288"/>
      <c r="K24" s="284"/>
    </row>
    <row r="25" s="1" customFormat="1" ht="15" customHeight="1">
      <c r="B25" s="287"/>
      <c r="C25" s="286" t="s">
        <v>2134</v>
      </c>
      <c r="D25" s="286"/>
      <c r="E25" s="286"/>
      <c r="F25" s="286"/>
      <c r="G25" s="286"/>
      <c r="H25" s="286"/>
      <c r="I25" s="286"/>
      <c r="J25" s="286"/>
      <c r="K25" s="284"/>
    </row>
    <row r="26" s="1" customFormat="1" ht="15" customHeight="1">
      <c r="B26" s="287"/>
      <c r="C26" s="286" t="s">
        <v>2135</v>
      </c>
      <c r="D26" s="286"/>
      <c r="E26" s="286"/>
      <c r="F26" s="286"/>
      <c r="G26" s="286"/>
      <c r="H26" s="286"/>
      <c r="I26" s="286"/>
      <c r="J26" s="286"/>
      <c r="K26" s="284"/>
    </row>
    <row r="27" s="1" customFormat="1" ht="15" customHeight="1">
      <c r="B27" s="287"/>
      <c r="C27" s="286"/>
      <c r="D27" s="286" t="s">
        <v>2136</v>
      </c>
      <c r="E27" s="286"/>
      <c r="F27" s="286"/>
      <c r="G27" s="286"/>
      <c r="H27" s="286"/>
      <c r="I27" s="286"/>
      <c r="J27" s="286"/>
      <c r="K27" s="284"/>
    </row>
    <row r="28" s="1" customFormat="1" ht="15" customHeight="1">
      <c r="B28" s="287"/>
      <c r="C28" s="288"/>
      <c r="D28" s="286" t="s">
        <v>2137</v>
      </c>
      <c r="E28" s="286"/>
      <c r="F28" s="286"/>
      <c r="G28" s="286"/>
      <c r="H28" s="286"/>
      <c r="I28" s="286"/>
      <c r="J28" s="286"/>
      <c r="K28" s="284"/>
    </row>
    <row r="29" s="1" customFormat="1" ht="12.75" customHeight="1">
      <c r="B29" s="287"/>
      <c r="C29" s="288"/>
      <c r="D29" s="288"/>
      <c r="E29" s="288"/>
      <c r="F29" s="288"/>
      <c r="G29" s="288"/>
      <c r="H29" s="288"/>
      <c r="I29" s="288"/>
      <c r="J29" s="288"/>
      <c r="K29" s="284"/>
    </row>
    <row r="30" s="1" customFormat="1" ht="15" customHeight="1">
      <c r="B30" s="287"/>
      <c r="C30" s="288"/>
      <c r="D30" s="286" t="s">
        <v>2138</v>
      </c>
      <c r="E30" s="286"/>
      <c r="F30" s="286"/>
      <c r="G30" s="286"/>
      <c r="H30" s="286"/>
      <c r="I30" s="286"/>
      <c r="J30" s="286"/>
      <c r="K30" s="284"/>
    </row>
    <row r="31" s="1" customFormat="1" ht="15" customHeight="1">
      <c r="B31" s="287"/>
      <c r="C31" s="288"/>
      <c r="D31" s="286" t="s">
        <v>2139</v>
      </c>
      <c r="E31" s="286"/>
      <c r="F31" s="286"/>
      <c r="G31" s="286"/>
      <c r="H31" s="286"/>
      <c r="I31" s="286"/>
      <c r="J31" s="286"/>
      <c r="K31" s="284"/>
    </row>
    <row r="32" s="1" customFormat="1" ht="12.75" customHeight="1">
      <c r="B32" s="287"/>
      <c r="C32" s="288"/>
      <c r="D32" s="288"/>
      <c r="E32" s="288"/>
      <c r="F32" s="288"/>
      <c r="G32" s="288"/>
      <c r="H32" s="288"/>
      <c r="I32" s="288"/>
      <c r="J32" s="288"/>
      <c r="K32" s="284"/>
    </row>
    <row r="33" s="1" customFormat="1" ht="15" customHeight="1">
      <c r="B33" s="287"/>
      <c r="C33" s="288"/>
      <c r="D33" s="286" t="s">
        <v>2140</v>
      </c>
      <c r="E33" s="286"/>
      <c r="F33" s="286"/>
      <c r="G33" s="286"/>
      <c r="H33" s="286"/>
      <c r="I33" s="286"/>
      <c r="J33" s="286"/>
      <c r="K33" s="284"/>
    </row>
    <row r="34" s="1" customFormat="1" ht="15" customHeight="1">
      <c r="B34" s="287"/>
      <c r="C34" s="288"/>
      <c r="D34" s="286" t="s">
        <v>2141</v>
      </c>
      <c r="E34" s="286"/>
      <c r="F34" s="286"/>
      <c r="G34" s="286"/>
      <c r="H34" s="286"/>
      <c r="I34" s="286"/>
      <c r="J34" s="286"/>
      <c r="K34" s="284"/>
    </row>
    <row r="35" s="1" customFormat="1" ht="15" customHeight="1">
      <c r="B35" s="287"/>
      <c r="C35" s="288"/>
      <c r="D35" s="286" t="s">
        <v>2142</v>
      </c>
      <c r="E35" s="286"/>
      <c r="F35" s="286"/>
      <c r="G35" s="286"/>
      <c r="H35" s="286"/>
      <c r="I35" s="286"/>
      <c r="J35" s="286"/>
      <c r="K35" s="284"/>
    </row>
    <row r="36" s="1" customFormat="1" ht="15" customHeight="1">
      <c r="B36" s="287"/>
      <c r="C36" s="288"/>
      <c r="D36" s="286"/>
      <c r="E36" s="289" t="s">
        <v>126</v>
      </c>
      <c r="F36" s="286"/>
      <c r="G36" s="286" t="s">
        <v>2143</v>
      </c>
      <c r="H36" s="286"/>
      <c r="I36" s="286"/>
      <c r="J36" s="286"/>
      <c r="K36" s="284"/>
    </row>
    <row r="37" s="1" customFormat="1" ht="30.75" customHeight="1">
      <c r="B37" s="287"/>
      <c r="C37" s="288"/>
      <c r="D37" s="286"/>
      <c r="E37" s="289" t="s">
        <v>2144</v>
      </c>
      <c r="F37" s="286"/>
      <c r="G37" s="286" t="s">
        <v>2145</v>
      </c>
      <c r="H37" s="286"/>
      <c r="I37" s="286"/>
      <c r="J37" s="286"/>
      <c r="K37" s="284"/>
    </row>
    <row r="38" s="1" customFormat="1" ht="15" customHeight="1">
      <c r="B38" s="287"/>
      <c r="C38" s="288"/>
      <c r="D38" s="286"/>
      <c r="E38" s="289" t="s">
        <v>51</v>
      </c>
      <c r="F38" s="286"/>
      <c r="G38" s="286" t="s">
        <v>2146</v>
      </c>
      <c r="H38" s="286"/>
      <c r="I38" s="286"/>
      <c r="J38" s="286"/>
      <c r="K38" s="284"/>
    </row>
    <row r="39" s="1" customFormat="1" ht="15" customHeight="1">
      <c r="B39" s="287"/>
      <c r="C39" s="288"/>
      <c r="D39" s="286"/>
      <c r="E39" s="289" t="s">
        <v>52</v>
      </c>
      <c r="F39" s="286"/>
      <c r="G39" s="286" t="s">
        <v>2147</v>
      </c>
      <c r="H39" s="286"/>
      <c r="I39" s="286"/>
      <c r="J39" s="286"/>
      <c r="K39" s="284"/>
    </row>
    <row r="40" s="1" customFormat="1" ht="15" customHeight="1">
      <c r="B40" s="287"/>
      <c r="C40" s="288"/>
      <c r="D40" s="286"/>
      <c r="E40" s="289" t="s">
        <v>127</v>
      </c>
      <c r="F40" s="286"/>
      <c r="G40" s="286" t="s">
        <v>2148</v>
      </c>
      <c r="H40" s="286"/>
      <c r="I40" s="286"/>
      <c r="J40" s="286"/>
      <c r="K40" s="284"/>
    </row>
    <row r="41" s="1" customFormat="1" ht="15" customHeight="1">
      <c r="B41" s="287"/>
      <c r="C41" s="288"/>
      <c r="D41" s="286"/>
      <c r="E41" s="289" t="s">
        <v>128</v>
      </c>
      <c r="F41" s="286"/>
      <c r="G41" s="286" t="s">
        <v>2149</v>
      </c>
      <c r="H41" s="286"/>
      <c r="I41" s="286"/>
      <c r="J41" s="286"/>
      <c r="K41" s="284"/>
    </row>
    <row r="42" s="1" customFormat="1" ht="15" customHeight="1">
      <c r="B42" s="287"/>
      <c r="C42" s="288"/>
      <c r="D42" s="286"/>
      <c r="E42" s="289" t="s">
        <v>2150</v>
      </c>
      <c r="F42" s="286"/>
      <c r="G42" s="286" t="s">
        <v>2151</v>
      </c>
      <c r="H42" s="286"/>
      <c r="I42" s="286"/>
      <c r="J42" s="286"/>
      <c r="K42" s="284"/>
    </row>
    <row r="43" s="1" customFormat="1" ht="15" customHeight="1">
      <c r="B43" s="287"/>
      <c r="C43" s="288"/>
      <c r="D43" s="286"/>
      <c r="E43" s="289"/>
      <c r="F43" s="286"/>
      <c r="G43" s="286" t="s">
        <v>2152</v>
      </c>
      <c r="H43" s="286"/>
      <c r="I43" s="286"/>
      <c r="J43" s="286"/>
      <c r="K43" s="284"/>
    </row>
    <row r="44" s="1" customFormat="1" ht="15" customHeight="1">
      <c r="B44" s="287"/>
      <c r="C44" s="288"/>
      <c r="D44" s="286"/>
      <c r="E44" s="289" t="s">
        <v>2153</v>
      </c>
      <c r="F44" s="286"/>
      <c r="G44" s="286" t="s">
        <v>2154</v>
      </c>
      <c r="H44" s="286"/>
      <c r="I44" s="286"/>
      <c r="J44" s="286"/>
      <c r="K44" s="284"/>
    </row>
    <row r="45" s="1" customFormat="1" ht="15" customHeight="1">
      <c r="B45" s="287"/>
      <c r="C45" s="288"/>
      <c r="D45" s="286"/>
      <c r="E45" s="289" t="s">
        <v>130</v>
      </c>
      <c r="F45" s="286"/>
      <c r="G45" s="286" t="s">
        <v>2155</v>
      </c>
      <c r="H45" s="286"/>
      <c r="I45" s="286"/>
      <c r="J45" s="286"/>
      <c r="K45" s="284"/>
    </row>
    <row r="46" s="1" customFormat="1" ht="12.75" customHeight="1">
      <c r="B46" s="287"/>
      <c r="C46" s="288"/>
      <c r="D46" s="286"/>
      <c r="E46" s="286"/>
      <c r="F46" s="286"/>
      <c r="G46" s="286"/>
      <c r="H46" s="286"/>
      <c r="I46" s="286"/>
      <c r="J46" s="286"/>
      <c r="K46" s="284"/>
    </row>
    <row r="47" s="1" customFormat="1" ht="15" customHeight="1">
      <c r="B47" s="287"/>
      <c r="C47" s="288"/>
      <c r="D47" s="286" t="s">
        <v>2156</v>
      </c>
      <c r="E47" s="286"/>
      <c r="F47" s="286"/>
      <c r="G47" s="286"/>
      <c r="H47" s="286"/>
      <c r="I47" s="286"/>
      <c r="J47" s="286"/>
      <c r="K47" s="284"/>
    </row>
    <row r="48" s="1" customFormat="1" ht="15" customHeight="1">
      <c r="B48" s="287"/>
      <c r="C48" s="288"/>
      <c r="D48" s="288"/>
      <c r="E48" s="286" t="s">
        <v>2157</v>
      </c>
      <c r="F48" s="286"/>
      <c r="G48" s="286"/>
      <c r="H48" s="286"/>
      <c r="I48" s="286"/>
      <c r="J48" s="286"/>
      <c r="K48" s="284"/>
    </row>
    <row r="49" s="1" customFormat="1" ht="15" customHeight="1">
      <c r="B49" s="287"/>
      <c r="C49" s="288"/>
      <c r="D49" s="288"/>
      <c r="E49" s="286" t="s">
        <v>2158</v>
      </c>
      <c r="F49" s="286"/>
      <c r="G49" s="286"/>
      <c r="H49" s="286"/>
      <c r="I49" s="286"/>
      <c r="J49" s="286"/>
      <c r="K49" s="284"/>
    </row>
    <row r="50" s="1" customFormat="1" ht="15" customHeight="1">
      <c r="B50" s="287"/>
      <c r="C50" s="288"/>
      <c r="D50" s="288"/>
      <c r="E50" s="286" t="s">
        <v>2159</v>
      </c>
      <c r="F50" s="286"/>
      <c r="G50" s="286"/>
      <c r="H50" s="286"/>
      <c r="I50" s="286"/>
      <c r="J50" s="286"/>
      <c r="K50" s="284"/>
    </row>
    <row r="51" s="1" customFormat="1" ht="15" customHeight="1">
      <c r="B51" s="287"/>
      <c r="C51" s="288"/>
      <c r="D51" s="286" t="s">
        <v>2160</v>
      </c>
      <c r="E51" s="286"/>
      <c r="F51" s="286"/>
      <c r="G51" s="286"/>
      <c r="H51" s="286"/>
      <c r="I51" s="286"/>
      <c r="J51" s="286"/>
      <c r="K51" s="284"/>
    </row>
    <row r="52" s="1" customFormat="1" ht="25.5" customHeight="1">
      <c r="B52" s="282"/>
      <c r="C52" s="283" t="s">
        <v>2161</v>
      </c>
      <c r="D52" s="283"/>
      <c r="E52" s="283"/>
      <c r="F52" s="283"/>
      <c r="G52" s="283"/>
      <c r="H52" s="283"/>
      <c r="I52" s="283"/>
      <c r="J52" s="283"/>
      <c r="K52" s="284"/>
    </row>
    <row r="53" s="1" customFormat="1" ht="5.25" customHeight="1">
      <c r="B53" s="282"/>
      <c r="C53" s="285"/>
      <c r="D53" s="285"/>
      <c r="E53" s="285"/>
      <c r="F53" s="285"/>
      <c r="G53" s="285"/>
      <c r="H53" s="285"/>
      <c r="I53" s="285"/>
      <c r="J53" s="285"/>
      <c r="K53" s="284"/>
    </row>
    <row r="54" s="1" customFormat="1" ht="15" customHeight="1">
      <c r="B54" s="282"/>
      <c r="C54" s="286" t="s">
        <v>2162</v>
      </c>
      <c r="D54" s="286"/>
      <c r="E54" s="286"/>
      <c r="F54" s="286"/>
      <c r="G54" s="286"/>
      <c r="H54" s="286"/>
      <c r="I54" s="286"/>
      <c r="J54" s="286"/>
      <c r="K54" s="284"/>
    </row>
    <row r="55" s="1" customFormat="1" ht="15" customHeight="1">
      <c r="B55" s="282"/>
      <c r="C55" s="286" t="s">
        <v>2163</v>
      </c>
      <c r="D55" s="286"/>
      <c r="E55" s="286"/>
      <c r="F55" s="286"/>
      <c r="G55" s="286"/>
      <c r="H55" s="286"/>
      <c r="I55" s="286"/>
      <c r="J55" s="286"/>
      <c r="K55" s="284"/>
    </row>
    <row r="56" s="1" customFormat="1" ht="12.75" customHeight="1">
      <c r="B56" s="282"/>
      <c r="C56" s="286"/>
      <c r="D56" s="286"/>
      <c r="E56" s="286"/>
      <c r="F56" s="286"/>
      <c r="G56" s="286"/>
      <c r="H56" s="286"/>
      <c r="I56" s="286"/>
      <c r="J56" s="286"/>
      <c r="K56" s="284"/>
    </row>
    <row r="57" s="1" customFormat="1" ht="15" customHeight="1">
      <c r="B57" s="282"/>
      <c r="C57" s="286" t="s">
        <v>2164</v>
      </c>
      <c r="D57" s="286"/>
      <c r="E57" s="286"/>
      <c r="F57" s="286"/>
      <c r="G57" s="286"/>
      <c r="H57" s="286"/>
      <c r="I57" s="286"/>
      <c r="J57" s="286"/>
      <c r="K57" s="284"/>
    </row>
    <row r="58" s="1" customFormat="1" ht="15" customHeight="1">
      <c r="B58" s="282"/>
      <c r="C58" s="288"/>
      <c r="D58" s="286" t="s">
        <v>2165</v>
      </c>
      <c r="E58" s="286"/>
      <c r="F58" s="286"/>
      <c r="G58" s="286"/>
      <c r="H58" s="286"/>
      <c r="I58" s="286"/>
      <c r="J58" s="286"/>
      <c r="K58" s="284"/>
    </row>
    <row r="59" s="1" customFormat="1" ht="15" customHeight="1">
      <c r="B59" s="282"/>
      <c r="C59" s="288"/>
      <c r="D59" s="286" t="s">
        <v>2166</v>
      </c>
      <c r="E59" s="286"/>
      <c r="F59" s="286"/>
      <c r="G59" s="286"/>
      <c r="H59" s="286"/>
      <c r="I59" s="286"/>
      <c r="J59" s="286"/>
      <c r="K59" s="284"/>
    </row>
    <row r="60" s="1" customFormat="1" ht="15" customHeight="1">
      <c r="B60" s="282"/>
      <c r="C60" s="288"/>
      <c r="D60" s="286" t="s">
        <v>2167</v>
      </c>
      <c r="E60" s="286"/>
      <c r="F60" s="286"/>
      <c r="G60" s="286"/>
      <c r="H60" s="286"/>
      <c r="I60" s="286"/>
      <c r="J60" s="286"/>
      <c r="K60" s="284"/>
    </row>
    <row r="61" s="1" customFormat="1" ht="15" customHeight="1">
      <c r="B61" s="282"/>
      <c r="C61" s="288"/>
      <c r="D61" s="286" t="s">
        <v>2168</v>
      </c>
      <c r="E61" s="286"/>
      <c r="F61" s="286"/>
      <c r="G61" s="286"/>
      <c r="H61" s="286"/>
      <c r="I61" s="286"/>
      <c r="J61" s="286"/>
      <c r="K61" s="284"/>
    </row>
    <row r="62" s="1" customFormat="1" ht="15" customHeight="1">
      <c r="B62" s="282"/>
      <c r="C62" s="288"/>
      <c r="D62" s="291" t="s">
        <v>2169</v>
      </c>
      <c r="E62" s="291"/>
      <c r="F62" s="291"/>
      <c r="G62" s="291"/>
      <c r="H62" s="291"/>
      <c r="I62" s="291"/>
      <c r="J62" s="291"/>
      <c r="K62" s="284"/>
    </row>
    <row r="63" s="1" customFormat="1" ht="15" customHeight="1">
      <c r="B63" s="282"/>
      <c r="C63" s="288"/>
      <c r="D63" s="286" t="s">
        <v>2170</v>
      </c>
      <c r="E63" s="286"/>
      <c r="F63" s="286"/>
      <c r="G63" s="286"/>
      <c r="H63" s="286"/>
      <c r="I63" s="286"/>
      <c r="J63" s="286"/>
      <c r="K63" s="284"/>
    </row>
    <row r="64" s="1" customFormat="1" ht="12.75" customHeight="1">
      <c r="B64" s="282"/>
      <c r="C64" s="288"/>
      <c r="D64" s="288"/>
      <c r="E64" s="292"/>
      <c r="F64" s="288"/>
      <c r="G64" s="288"/>
      <c r="H64" s="288"/>
      <c r="I64" s="288"/>
      <c r="J64" s="288"/>
      <c r="K64" s="284"/>
    </row>
    <row r="65" s="1" customFormat="1" ht="15" customHeight="1">
      <c r="B65" s="282"/>
      <c r="C65" s="288"/>
      <c r="D65" s="286" t="s">
        <v>2171</v>
      </c>
      <c r="E65" s="286"/>
      <c r="F65" s="286"/>
      <c r="G65" s="286"/>
      <c r="H65" s="286"/>
      <c r="I65" s="286"/>
      <c r="J65" s="286"/>
      <c r="K65" s="284"/>
    </row>
    <row r="66" s="1" customFormat="1" ht="15" customHeight="1">
      <c r="B66" s="282"/>
      <c r="C66" s="288"/>
      <c r="D66" s="291" t="s">
        <v>2172</v>
      </c>
      <c r="E66" s="291"/>
      <c r="F66" s="291"/>
      <c r="G66" s="291"/>
      <c r="H66" s="291"/>
      <c r="I66" s="291"/>
      <c r="J66" s="291"/>
      <c r="K66" s="284"/>
    </row>
    <row r="67" s="1" customFormat="1" ht="15" customHeight="1">
      <c r="B67" s="282"/>
      <c r="C67" s="288"/>
      <c r="D67" s="286" t="s">
        <v>2173</v>
      </c>
      <c r="E67" s="286"/>
      <c r="F67" s="286"/>
      <c r="G67" s="286"/>
      <c r="H67" s="286"/>
      <c r="I67" s="286"/>
      <c r="J67" s="286"/>
      <c r="K67" s="284"/>
    </row>
    <row r="68" s="1" customFormat="1" ht="15" customHeight="1">
      <c r="B68" s="282"/>
      <c r="C68" s="288"/>
      <c r="D68" s="286" t="s">
        <v>2174</v>
      </c>
      <c r="E68" s="286"/>
      <c r="F68" s="286"/>
      <c r="G68" s="286"/>
      <c r="H68" s="286"/>
      <c r="I68" s="286"/>
      <c r="J68" s="286"/>
      <c r="K68" s="284"/>
    </row>
    <row r="69" s="1" customFormat="1" ht="15" customHeight="1">
      <c r="B69" s="282"/>
      <c r="C69" s="288"/>
      <c r="D69" s="286" t="s">
        <v>2175</v>
      </c>
      <c r="E69" s="286"/>
      <c r="F69" s="286"/>
      <c r="G69" s="286"/>
      <c r="H69" s="286"/>
      <c r="I69" s="286"/>
      <c r="J69" s="286"/>
      <c r="K69" s="284"/>
    </row>
    <row r="70" s="1" customFormat="1" ht="15" customHeight="1">
      <c r="B70" s="282"/>
      <c r="C70" s="288"/>
      <c r="D70" s="286" t="s">
        <v>2176</v>
      </c>
      <c r="E70" s="286"/>
      <c r="F70" s="286"/>
      <c r="G70" s="286"/>
      <c r="H70" s="286"/>
      <c r="I70" s="286"/>
      <c r="J70" s="286"/>
      <c r="K70" s="284"/>
    </row>
    <row r="71" s="1" customFormat="1" ht="12.75" customHeight="1">
      <c r="B71" s="293"/>
      <c r="C71" s="294"/>
      <c r="D71" s="294"/>
      <c r="E71" s="294"/>
      <c r="F71" s="294"/>
      <c r="G71" s="294"/>
      <c r="H71" s="294"/>
      <c r="I71" s="294"/>
      <c r="J71" s="294"/>
      <c r="K71" s="295"/>
    </row>
    <row r="72" s="1" customFormat="1" ht="18.75" customHeight="1">
      <c r="B72" s="296"/>
      <c r="C72" s="296"/>
      <c r="D72" s="296"/>
      <c r="E72" s="296"/>
      <c r="F72" s="296"/>
      <c r="G72" s="296"/>
      <c r="H72" s="296"/>
      <c r="I72" s="296"/>
      <c r="J72" s="296"/>
      <c r="K72" s="297"/>
    </row>
    <row r="73" s="1" customFormat="1" ht="18.75" customHeight="1">
      <c r="B73" s="297"/>
      <c r="C73" s="297"/>
      <c r="D73" s="297"/>
      <c r="E73" s="297"/>
      <c r="F73" s="297"/>
      <c r="G73" s="297"/>
      <c r="H73" s="297"/>
      <c r="I73" s="297"/>
      <c r="J73" s="297"/>
      <c r="K73" s="297"/>
    </row>
    <row r="74" s="1" customFormat="1" ht="7.5" customHeight="1">
      <c r="B74" s="298"/>
      <c r="C74" s="299"/>
      <c r="D74" s="299"/>
      <c r="E74" s="299"/>
      <c r="F74" s="299"/>
      <c r="G74" s="299"/>
      <c r="H74" s="299"/>
      <c r="I74" s="299"/>
      <c r="J74" s="299"/>
      <c r="K74" s="300"/>
    </row>
    <row r="75" s="1" customFormat="1" ht="45" customHeight="1">
      <c r="B75" s="301"/>
      <c r="C75" s="302" t="s">
        <v>2177</v>
      </c>
      <c r="D75" s="302"/>
      <c r="E75" s="302"/>
      <c r="F75" s="302"/>
      <c r="G75" s="302"/>
      <c r="H75" s="302"/>
      <c r="I75" s="302"/>
      <c r="J75" s="302"/>
      <c r="K75" s="303"/>
    </row>
    <row r="76" s="1" customFormat="1" ht="17.25" customHeight="1">
      <c r="B76" s="301"/>
      <c r="C76" s="304" t="s">
        <v>2178</v>
      </c>
      <c r="D76" s="304"/>
      <c r="E76" s="304"/>
      <c r="F76" s="304" t="s">
        <v>2179</v>
      </c>
      <c r="G76" s="305"/>
      <c r="H76" s="304" t="s">
        <v>52</v>
      </c>
      <c r="I76" s="304" t="s">
        <v>55</v>
      </c>
      <c r="J76" s="304" t="s">
        <v>2180</v>
      </c>
      <c r="K76" s="303"/>
    </row>
    <row r="77" s="1" customFormat="1" ht="17.25" customHeight="1">
      <c r="B77" s="301"/>
      <c r="C77" s="306" t="s">
        <v>2181</v>
      </c>
      <c r="D77" s="306"/>
      <c r="E77" s="306"/>
      <c r="F77" s="307" t="s">
        <v>2182</v>
      </c>
      <c r="G77" s="308"/>
      <c r="H77" s="306"/>
      <c r="I77" s="306"/>
      <c r="J77" s="306" t="s">
        <v>2183</v>
      </c>
      <c r="K77" s="303"/>
    </row>
    <row r="78" s="1" customFormat="1" ht="5.25" customHeight="1">
      <c r="B78" s="301"/>
      <c r="C78" s="309"/>
      <c r="D78" s="309"/>
      <c r="E78" s="309"/>
      <c r="F78" s="309"/>
      <c r="G78" s="310"/>
      <c r="H78" s="309"/>
      <c r="I78" s="309"/>
      <c r="J78" s="309"/>
      <c r="K78" s="303"/>
    </row>
    <row r="79" s="1" customFormat="1" ht="15" customHeight="1">
      <c r="B79" s="301"/>
      <c r="C79" s="289" t="s">
        <v>51</v>
      </c>
      <c r="D79" s="311"/>
      <c r="E79" s="311"/>
      <c r="F79" s="312" t="s">
        <v>2184</v>
      </c>
      <c r="G79" s="313"/>
      <c r="H79" s="289" t="s">
        <v>2185</v>
      </c>
      <c r="I79" s="289" t="s">
        <v>2186</v>
      </c>
      <c r="J79" s="289">
        <v>20</v>
      </c>
      <c r="K79" s="303"/>
    </row>
    <row r="80" s="1" customFormat="1" ht="15" customHeight="1">
      <c r="B80" s="301"/>
      <c r="C80" s="289" t="s">
        <v>2187</v>
      </c>
      <c r="D80" s="289"/>
      <c r="E80" s="289"/>
      <c r="F80" s="312" t="s">
        <v>2184</v>
      </c>
      <c r="G80" s="313"/>
      <c r="H80" s="289" t="s">
        <v>2188</v>
      </c>
      <c r="I80" s="289" t="s">
        <v>2186</v>
      </c>
      <c r="J80" s="289">
        <v>120</v>
      </c>
      <c r="K80" s="303"/>
    </row>
    <row r="81" s="1" customFormat="1" ht="15" customHeight="1">
      <c r="B81" s="314"/>
      <c r="C81" s="289" t="s">
        <v>2189</v>
      </c>
      <c r="D81" s="289"/>
      <c r="E81" s="289"/>
      <c r="F81" s="312" t="s">
        <v>2190</v>
      </c>
      <c r="G81" s="313"/>
      <c r="H81" s="289" t="s">
        <v>2191</v>
      </c>
      <c r="I81" s="289" t="s">
        <v>2186</v>
      </c>
      <c r="J81" s="289">
        <v>50</v>
      </c>
      <c r="K81" s="303"/>
    </row>
    <row r="82" s="1" customFormat="1" ht="15" customHeight="1">
      <c r="B82" s="314"/>
      <c r="C82" s="289" t="s">
        <v>2192</v>
      </c>
      <c r="D82" s="289"/>
      <c r="E82" s="289"/>
      <c r="F82" s="312" t="s">
        <v>2184</v>
      </c>
      <c r="G82" s="313"/>
      <c r="H82" s="289" t="s">
        <v>2193</v>
      </c>
      <c r="I82" s="289" t="s">
        <v>2194</v>
      </c>
      <c r="J82" s="289"/>
      <c r="K82" s="303"/>
    </row>
    <row r="83" s="1" customFormat="1" ht="15" customHeight="1">
      <c r="B83" s="314"/>
      <c r="C83" s="315" t="s">
        <v>2195</v>
      </c>
      <c r="D83" s="315"/>
      <c r="E83" s="315"/>
      <c r="F83" s="316" t="s">
        <v>2190</v>
      </c>
      <c r="G83" s="315"/>
      <c r="H83" s="315" t="s">
        <v>2196</v>
      </c>
      <c r="I83" s="315" t="s">
        <v>2186</v>
      </c>
      <c r="J83" s="315">
        <v>15</v>
      </c>
      <c r="K83" s="303"/>
    </row>
    <row r="84" s="1" customFormat="1" ht="15" customHeight="1">
      <c r="B84" s="314"/>
      <c r="C84" s="315" t="s">
        <v>2197</v>
      </c>
      <c r="D84" s="315"/>
      <c r="E84" s="315"/>
      <c r="F84" s="316" t="s">
        <v>2190</v>
      </c>
      <c r="G84" s="315"/>
      <c r="H84" s="315" t="s">
        <v>2198</v>
      </c>
      <c r="I84" s="315" t="s">
        <v>2186</v>
      </c>
      <c r="J84" s="315">
        <v>15</v>
      </c>
      <c r="K84" s="303"/>
    </row>
    <row r="85" s="1" customFormat="1" ht="15" customHeight="1">
      <c r="B85" s="314"/>
      <c r="C85" s="315" t="s">
        <v>2199</v>
      </c>
      <c r="D85" s="315"/>
      <c r="E85" s="315"/>
      <c r="F85" s="316" t="s">
        <v>2190</v>
      </c>
      <c r="G85" s="315"/>
      <c r="H85" s="315" t="s">
        <v>2200</v>
      </c>
      <c r="I85" s="315" t="s">
        <v>2186</v>
      </c>
      <c r="J85" s="315">
        <v>20</v>
      </c>
      <c r="K85" s="303"/>
    </row>
    <row r="86" s="1" customFormat="1" ht="15" customHeight="1">
      <c r="B86" s="314"/>
      <c r="C86" s="315" t="s">
        <v>2201</v>
      </c>
      <c r="D86" s="315"/>
      <c r="E86" s="315"/>
      <c r="F86" s="316" t="s">
        <v>2190</v>
      </c>
      <c r="G86" s="315"/>
      <c r="H86" s="315" t="s">
        <v>2202</v>
      </c>
      <c r="I86" s="315" t="s">
        <v>2186</v>
      </c>
      <c r="J86" s="315">
        <v>20</v>
      </c>
      <c r="K86" s="303"/>
    </row>
    <row r="87" s="1" customFormat="1" ht="15" customHeight="1">
      <c r="B87" s="314"/>
      <c r="C87" s="289" t="s">
        <v>2203</v>
      </c>
      <c r="D87" s="289"/>
      <c r="E87" s="289"/>
      <c r="F87" s="312" t="s">
        <v>2190</v>
      </c>
      <c r="G87" s="313"/>
      <c r="H87" s="289" t="s">
        <v>2204</v>
      </c>
      <c r="I87" s="289" t="s">
        <v>2186</v>
      </c>
      <c r="J87" s="289">
        <v>50</v>
      </c>
      <c r="K87" s="303"/>
    </row>
    <row r="88" s="1" customFormat="1" ht="15" customHeight="1">
      <c r="B88" s="314"/>
      <c r="C88" s="289" t="s">
        <v>2205</v>
      </c>
      <c r="D88" s="289"/>
      <c r="E88" s="289"/>
      <c r="F88" s="312" t="s">
        <v>2190</v>
      </c>
      <c r="G88" s="313"/>
      <c r="H88" s="289" t="s">
        <v>2206</v>
      </c>
      <c r="I88" s="289" t="s">
        <v>2186</v>
      </c>
      <c r="J88" s="289">
        <v>20</v>
      </c>
      <c r="K88" s="303"/>
    </row>
    <row r="89" s="1" customFormat="1" ht="15" customHeight="1">
      <c r="B89" s="314"/>
      <c r="C89" s="289" t="s">
        <v>2207</v>
      </c>
      <c r="D89" s="289"/>
      <c r="E89" s="289"/>
      <c r="F89" s="312" t="s">
        <v>2190</v>
      </c>
      <c r="G89" s="313"/>
      <c r="H89" s="289" t="s">
        <v>2208</v>
      </c>
      <c r="I89" s="289" t="s">
        <v>2186</v>
      </c>
      <c r="J89" s="289">
        <v>20</v>
      </c>
      <c r="K89" s="303"/>
    </row>
    <row r="90" s="1" customFormat="1" ht="15" customHeight="1">
      <c r="B90" s="314"/>
      <c r="C90" s="289" t="s">
        <v>2209</v>
      </c>
      <c r="D90" s="289"/>
      <c r="E90" s="289"/>
      <c r="F90" s="312" t="s">
        <v>2190</v>
      </c>
      <c r="G90" s="313"/>
      <c r="H90" s="289" t="s">
        <v>2210</v>
      </c>
      <c r="I90" s="289" t="s">
        <v>2186</v>
      </c>
      <c r="J90" s="289">
        <v>50</v>
      </c>
      <c r="K90" s="303"/>
    </row>
    <row r="91" s="1" customFormat="1" ht="15" customHeight="1">
      <c r="B91" s="314"/>
      <c r="C91" s="289" t="s">
        <v>2211</v>
      </c>
      <c r="D91" s="289"/>
      <c r="E91" s="289"/>
      <c r="F91" s="312" t="s">
        <v>2190</v>
      </c>
      <c r="G91" s="313"/>
      <c r="H91" s="289" t="s">
        <v>2211</v>
      </c>
      <c r="I91" s="289" t="s">
        <v>2186</v>
      </c>
      <c r="J91" s="289">
        <v>50</v>
      </c>
      <c r="K91" s="303"/>
    </row>
    <row r="92" s="1" customFormat="1" ht="15" customHeight="1">
      <c r="B92" s="314"/>
      <c r="C92" s="289" t="s">
        <v>2212</v>
      </c>
      <c r="D92" s="289"/>
      <c r="E92" s="289"/>
      <c r="F92" s="312" t="s">
        <v>2190</v>
      </c>
      <c r="G92" s="313"/>
      <c r="H92" s="289" t="s">
        <v>2213</v>
      </c>
      <c r="I92" s="289" t="s">
        <v>2186</v>
      </c>
      <c r="J92" s="289">
        <v>255</v>
      </c>
      <c r="K92" s="303"/>
    </row>
    <row r="93" s="1" customFormat="1" ht="15" customHeight="1">
      <c r="B93" s="314"/>
      <c r="C93" s="289" t="s">
        <v>2214</v>
      </c>
      <c r="D93" s="289"/>
      <c r="E93" s="289"/>
      <c r="F93" s="312" t="s">
        <v>2184</v>
      </c>
      <c r="G93" s="313"/>
      <c r="H93" s="289" t="s">
        <v>2215</v>
      </c>
      <c r="I93" s="289" t="s">
        <v>2216</v>
      </c>
      <c r="J93" s="289"/>
      <c r="K93" s="303"/>
    </row>
    <row r="94" s="1" customFormat="1" ht="15" customHeight="1">
      <c r="B94" s="314"/>
      <c r="C94" s="289" t="s">
        <v>2217</v>
      </c>
      <c r="D94" s="289"/>
      <c r="E94" s="289"/>
      <c r="F94" s="312" t="s">
        <v>2184</v>
      </c>
      <c r="G94" s="313"/>
      <c r="H94" s="289" t="s">
        <v>2218</v>
      </c>
      <c r="I94" s="289" t="s">
        <v>2219</v>
      </c>
      <c r="J94" s="289"/>
      <c r="K94" s="303"/>
    </row>
    <row r="95" s="1" customFormat="1" ht="15" customHeight="1">
      <c r="B95" s="314"/>
      <c r="C95" s="289" t="s">
        <v>2220</v>
      </c>
      <c r="D95" s="289"/>
      <c r="E95" s="289"/>
      <c r="F95" s="312" t="s">
        <v>2184</v>
      </c>
      <c r="G95" s="313"/>
      <c r="H95" s="289" t="s">
        <v>2220</v>
      </c>
      <c r="I95" s="289" t="s">
        <v>2219</v>
      </c>
      <c r="J95" s="289"/>
      <c r="K95" s="303"/>
    </row>
    <row r="96" s="1" customFormat="1" ht="15" customHeight="1">
      <c r="B96" s="314"/>
      <c r="C96" s="289" t="s">
        <v>36</v>
      </c>
      <c r="D96" s="289"/>
      <c r="E96" s="289"/>
      <c r="F96" s="312" t="s">
        <v>2184</v>
      </c>
      <c r="G96" s="313"/>
      <c r="H96" s="289" t="s">
        <v>2221</v>
      </c>
      <c r="I96" s="289" t="s">
        <v>2219</v>
      </c>
      <c r="J96" s="289"/>
      <c r="K96" s="303"/>
    </row>
    <row r="97" s="1" customFormat="1" ht="15" customHeight="1">
      <c r="B97" s="314"/>
      <c r="C97" s="289" t="s">
        <v>46</v>
      </c>
      <c r="D97" s="289"/>
      <c r="E97" s="289"/>
      <c r="F97" s="312" t="s">
        <v>2184</v>
      </c>
      <c r="G97" s="313"/>
      <c r="H97" s="289" t="s">
        <v>2222</v>
      </c>
      <c r="I97" s="289" t="s">
        <v>2219</v>
      </c>
      <c r="J97" s="289"/>
      <c r="K97" s="303"/>
    </row>
    <row r="98" s="1" customFormat="1" ht="15" customHeight="1">
      <c r="B98" s="317"/>
      <c r="C98" s="318"/>
      <c r="D98" s="318"/>
      <c r="E98" s="318"/>
      <c r="F98" s="318"/>
      <c r="G98" s="318"/>
      <c r="H98" s="318"/>
      <c r="I98" s="318"/>
      <c r="J98" s="318"/>
      <c r="K98" s="319"/>
    </row>
    <row r="99" s="1" customFormat="1" ht="18.75" customHeight="1">
      <c r="B99" s="320"/>
      <c r="C99" s="321"/>
      <c r="D99" s="321"/>
      <c r="E99" s="321"/>
      <c r="F99" s="321"/>
      <c r="G99" s="321"/>
      <c r="H99" s="321"/>
      <c r="I99" s="321"/>
      <c r="J99" s="321"/>
      <c r="K99" s="320"/>
    </row>
    <row r="100" s="1" customFormat="1" ht="18.75" customHeight="1">
      <c r="B100" s="297"/>
      <c r="C100" s="297"/>
      <c r="D100" s="297"/>
      <c r="E100" s="297"/>
      <c r="F100" s="297"/>
      <c r="G100" s="297"/>
      <c r="H100" s="297"/>
      <c r="I100" s="297"/>
      <c r="J100" s="297"/>
      <c r="K100" s="297"/>
    </row>
    <row r="101" s="1" customFormat="1" ht="7.5" customHeight="1">
      <c r="B101" s="298"/>
      <c r="C101" s="299"/>
      <c r="D101" s="299"/>
      <c r="E101" s="299"/>
      <c r="F101" s="299"/>
      <c r="G101" s="299"/>
      <c r="H101" s="299"/>
      <c r="I101" s="299"/>
      <c r="J101" s="299"/>
      <c r="K101" s="300"/>
    </row>
    <row r="102" s="1" customFormat="1" ht="45" customHeight="1">
      <c r="B102" s="301"/>
      <c r="C102" s="302" t="s">
        <v>2223</v>
      </c>
      <c r="D102" s="302"/>
      <c r="E102" s="302"/>
      <c r="F102" s="302"/>
      <c r="G102" s="302"/>
      <c r="H102" s="302"/>
      <c r="I102" s="302"/>
      <c r="J102" s="302"/>
      <c r="K102" s="303"/>
    </row>
    <row r="103" s="1" customFormat="1" ht="17.25" customHeight="1">
      <c r="B103" s="301"/>
      <c r="C103" s="304" t="s">
        <v>2178</v>
      </c>
      <c r="D103" s="304"/>
      <c r="E103" s="304"/>
      <c r="F103" s="304" t="s">
        <v>2179</v>
      </c>
      <c r="G103" s="305"/>
      <c r="H103" s="304" t="s">
        <v>52</v>
      </c>
      <c r="I103" s="304" t="s">
        <v>55</v>
      </c>
      <c r="J103" s="304" t="s">
        <v>2180</v>
      </c>
      <c r="K103" s="303"/>
    </row>
    <row r="104" s="1" customFormat="1" ht="17.25" customHeight="1">
      <c r="B104" s="301"/>
      <c r="C104" s="306" t="s">
        <v>2181</v>
      </c>
      <c r="D104" s="306"/>
      <c r="E104" s="306"/>
      <c r="F104" s="307" t="s">
        <v>2182</v>
      </c>
      <c r="G104" s="308"/>
      <c r="H104" s="306"/>
      <c r="I104" s="306"/>
      <c r="J104" s="306" t="s">
        <v>2183</v>
      </c>
      <c r="K104" s="303"/>
    </row>
    <row r="105" s="1" customFormat="1" ht="5.25" customHeight="1">
      <c r="B105" s="301"/>
      <c r="C105" s="304"/>
      <c r="D105" s="304"/>
      <c r="E105" s="304"/>
      <c r="F105" s="304"/>
      <c r="G105" s="322"/>
      <c r="H105" s="304"/>
      <c r="I105" s="304"/>
      <c r="J105" s="304"/>
      <c r="K105" s="303"/>
    </row>
    <row r="106" s="1" customFormat="1" ht="15" customHeight="1">
      <c r="B106" s="301"/>
      <c r="C106" s="289" t="s">
        <v>51</v>
      </c>
      <c r="D106" s="311"/>
      <c r="E106" s="311"/>
      <c r="F106" s="312" t="s">
        <v>2184</v>
      </c>
      <c r="G106" s="289"/>
      <c r="H106" s="289" t="s">
        <v>2224</v>
      </c>
      <c r="I106" s="289" t="s">
        <v>2186</v>
      </c>
      <c r="J106" s="289">
        <v>20</v>
      </c>
      <c r="K106" s="303"/>
    </row>
    <row r="107" s="1" customFormat="1" ht="15" customHeight="1">
      <c r="B107" s="301"/>
      <c r="C107" s="289" t="s">
        <v>2187</v>
      </c>
      <c r="D107" s="289"/>
      <c r="E107" s="289"/>
      <c r="F107" s="312" t="s">
        <v>2184</v>
      </c>
      <c r="G107" s="289"/>
      <c r="H107" s="289" t="s">
        <v>2224</v>
      </c>
      <c r="I107" s="289" t="s">
        <v>2186</v>
      </c>
      <c r="J107" s="289">
        <v>120</v>
      </c>
      <c r="K107" s="303"/>
    </row>
    <row r="108" s="1" customFormat="1" ht="15" customHeight="1">
      <c r="B108" s="314"/>
      <c r="C108" s="289" t="s">
        <v>2189</v>
      </c>
      <c r="D108" s="289"/>
      <c r="E108" s="289"/>
      <c r="F108" s="312" t="s">
        <v>2190</v>
      </c>
      <c r="G108" s="289"/>
      <c r="H108" s="289" t="s">
        <v>2224</v>
      </c>
      <c r="I108" s="289" t="s">
        <v>2186</v>
      </c>
      <c r="J108" s="289">
        <v>50</v>
      </c>
      <c r="K108" s="303"/>
    </row>
    <row r="109" s="1" customFormat="1" ht="15" customHeight="1">
      <c r="B109" s="314"/>
      <c r="C109" s="289" t="s">
        <v>2192</v>
      </c>
      <c r="D109" s="289"/>
      <c r="E109" s="289"/>
      <c r="F109" s="312" t="s">
        <v>2184</v>
      </c>
      <c r="G109" s="289"/>
      <c r="H109" s="289" t="s">
        <v>2224</v>
      </c>
      <c r="I109" s="289" t="s">
        <v>2194</v>
      </c>
      <c r="J109" s="289"/>
      <c r="K109" s="303"/>
    </row>
    <row r="110" s="1" customFormat="1" ht="15" customHeight="1">
      <c r="B110" s="314"/>
      <c r="C110" s="289" t="s">
        <v>2203</v>
      </c>
      <c r="D110" s="289"/>
      <c r="E110" s="289"/>
      <c r="F110" s="312" t="s">
        <v>2190</v>
      </c>
      <c r="G110" s="289"/>
      <c r="H110" s="289" t="s">
        <v>2224</v>
      </c>
      <c r="I110" s="289" t="s">
        <v>2186</v>
      </c>
      <c r="J110" s="289">
        <v>50</v>
      </c>
      <c r="K110" s="303"/>
    </row>
    <row r="111" s="1" customFormat="1" ht="15" customHeight="1">
      <c r="B111" s="314"/>
      <c r="C111" s="289" t="s">
        <v>2211</v>
      </c>
      <c r="D111" s="289"/>
      <c r="E111" s="289"/>
      <c r="F111" s="312" t="s">
        <v>2190</v>
      </c>
      <c r="G111" s="289"/>
      <c r="H111" s="289" t="s">
        <v>2224</v>
      </c>
      <c r="I111" s="289" t="s">
        <v>2186</v>
      </c>
      <c r="J111" s="289">
        <v>50</v>
      </c>
      <c r="K111" s="303"/>
    </row>
    <row r="112" s="1" customFormat="1" ht="15" customHeight="1">
      <c r="B112" s="314"/>
      <c r="C112" s="289" t="s">
        <v>2209</v>
      </c>
      <c r="D112" s="289"/>
      <c r="E112" s="289"/>
      <c r="F112" s="312" t="s">
        <v>2190</v>
      </c>
      <c r="G112" s="289"/>
      <c r="H112" s="289" t="s">
        <v>2224</v>
      </c>
      <c r="I112" s="289" t="s">
        <v>2186</v>
      </c>
      <c r="J112" s="289">
        <v>50</v>
      </c>
      <c r="K112" s="303"/>
    </row>
    <row r="113" s="1" customFormat="1" ht="15" customHeight="1">
      <c r="B113" s="314"/>
      <c r="C113" s="289" t="s">
        <v>51</v>
      </c>
      <c r="D113" s="289"/>
      <c r="E113" s="289"/>
      <c r="F113" s="312" t="s">
        <v>2184</v>
      </c>
      <c r="G113" s="289"/>
      <c r="H113" s="289" t="s">
        <v>2225</v>
      </c>
      <c r="I113" s="289" t="s">
        <v>2186</v>
      </c>
      <c r="J113" s="289">
        <v>20</v>
      </c>
      <c r="K113" s="303"/>
    </row>
    <row r="114" s="1" customFormat="1" ht="15" customHeight="1">
      <c r="B114" s="314"/>
      <c r="C114" s="289" t="s">
        <v>2226</v>
      </c>
      <c r="D114" s="289"/>
      <c r="E114" s="289"/>
      <c r="F114" s="312" t="s">
        <v>2184</v>
      </c>
      <c r="G114" s="289"/>
      <c r="H114" s="289" t="s">
        <v>2227</v>
      </c>
      <c r="I114" s="289" t="s">
        <v>2186</v>
      </c>
      <c r="J114" s="289">
        <v>120</v>
      </c>
      <c r="K114" s="303"/>
    </row>
    <row r="115" s="1" customFormat="1" ht="15" customHeight="1">
      <c r="B115" s="314"/>
      <c r="C115" s="289" t="s">
        <v>36</v>
      </c>
      <c r="D115" s="289"/>
      <c r="E115" s="289"/>
      <c r="F115" s="312" t="s">
        <v>2184</v>
      </c>
      <c r="G115" s="289"/>
      <c r="H115" s="289" t="s">
        <v>2228</v>
      </c>
      <c r="I115" s="289" t="s">
        <v>2219</v>
      </c>
      <c r="J115" s="289"/>
      <c r="K115" s="303"/>
    </row>
    <row r="116" s="1" customFormat="1" ht="15" customHeight="1">
      <c r="B116" s="314"/>
      <c r="C116" s="289" t="s">
        <v>46</v>
      </c>
      <c r="D116" s="289"/>
      <c r="E116" s="289"/>
      <c r="F116" s="312" t="s">
        <v>2184</v>
      </c>
      <c r="G116" s="289"/>
      <c r="H116" s="289" t="s">
        <v>2229</v>
      </c>
      <c r="I116" s="289" t="s">
        <v>2219</v>
      </c>
      <c r="J116" s="289"/>
      <c r="K116" s="303"/>
    </row>
    <row r="117" s="1" customFormat="1" ht="15" customHeight="1">
      <c r="B117" s="314"/>
      <c r="C117" s="289" t="s">
        <v>55</v>
      </c>
      <c r="D117" s="289"/>
      <c r="E117" s="289"/>
      <c r="F117" s="312" t="s">
        <v>2184</v>
      </c>
      <c r="G117" s="289"/>
      <c r="H117" s="289" t="s">
        <v>2230</v>
      </c>
      <c r="I117" s="289" t="s">
        <v>2231</v>
      </c>
      <c r="J117" s="289"/>
      <c r="K117" s="303"/>
    </row>
    <row r="118" s="1" customFormat="1" ht="15" customHeight="1">
      <c r="B118" s="317"/>
      <c r="C118" s="323"/>
      <c r="D118" s="323"/>
      <c r="E118" s="323"/>
      <c r="F118" s="323"/>
      <c r="G118" s="323"/>
      <c r="H118" s="323"/>
      <c r="I118" s="323"/>
      <c r="J118" s="323"/>
      <c r="K118" s="319"/>
    </row>
    <row r="119" s="1" customFormat="1" ht="18.75" customHeight="1">
      <c r="B119" s="324"/>
      <c r="C119" s="325"/>
      <c r="D119" s="325"/>
      <c r="E119" s="325"/>
      <c r="F119" s="326"/>
      <c r="G119" s="325"/>
      <c r="H119" s="325"/>
      <c r="I119" s="325"/>
      <c r="J119" s="325"/>
      <c r="K119" s="324"/>
    </row>
    <row r="120" s="1" customFormat="1" ht="18.75" customHeight="1">
      <c r="B120" s="297"/>
      <c r="C120" s="297"/>
      <c r="D120" s="297"/>
      <c r="E120" s="297"/>
      <c r="F120" s="297"/>
      <c r="G120" s="297"/>
      <c r="H120" s="297"/>
      <c r="I120" s="297"/>
      <c r="J120" s="297"/>
      <c r="K120" s="297"/>
    </row>
    <row r="121" s="1" customFormat="1" ht="7.5" customHeight="1">
      <c r="B121" s="327"/>
      <c r="C121" s="328"/>
      <c r="D121" s="328"/>
      <c r="E121" s="328"/>
      <c r="F121" s="328"/>
      <c r="G121" s="328"/>
      <c r="H121" s="328"/>
      <c r="I121" s="328"/>
      <c r="J121" s="328"/>
      <c r="K121" s="329"/>
    </row>
    <row r="122" s="1" customFormat="1" ht="45" customHeight="1">
      <c r="B122" s="330"/>
      <c r="C122" s="280" t="s">
        <v>2232</v>
      </c>
      <c r="D122" s="280"/>
      <c r="E122" s="280"/>
      <c r="F122" s="280"/>
      <c r="G122" s="280"/>
      <c r="H122" s="280"/>
      <c r="I122" s="280"/>
      <c r="J122" s="280"/>
      <c r="K122" s="331"/>
    </row>
    <row r="123" s="1" customFormat="1" ht="17.25" customHeight="1">
      <c r="B123" s="332"/>
      <c r="C123" s="304" t="s">
        <v>2178</v>
      </c>
      <c r="D123" s="304"/>
      <c r="E123" s="304"/>
      <c r="F123" s="304" t="s">
        <v>2179</v>
      </c>
      <c r="G123" s="305"/>
      <c r="H123" s="304" t="s">
        <v>52</v>
      </c>
      <c r="I123" s="304" t="s">
        <v>55</v>
      </c>
      <c r="J123" s="304" t="s">
        <v>2180</v>
      </c>
      <c r="K123" s="333"/>
    </row>
    <row r="124" s="1" customFormat="1" ht="17.25" customHeight="1">
      <c r="B124" s="332"/>
      <c r="C124" s="306" t="s">
        <v>2181</v>
      </c>
      <c r="D124" s="306"/>
      <c r="E124" s="306"/>
      <c r="F124" s="307" t="s">
        <v>2182</v>
      </c>
      <c r="G124" s="308"/>
      <c r="H124" s="306"/>
      <c r="I124" s="306"/>
      <c r="J124" s="306" t="s">
        <v>2183</v>
      </c>
      <c r="K124" s="333"/>
    </row>
    <row r="125" s="1" customFormat="1" ht="5.25" customHeight="1">
      <c r="B125" s="334"/>
      <c r="C125" s="309"/>
      <c r="D125" s="309"/>
      <c r="E125" s="309"/>
      <c r="F125" s="309"/>
      <c r="G125" s="335"/>
      <c r="H125" s="309"/>
      <c r="I125" s="309"/>
      <c r="J125" s="309"/>
      <c r="K125" s="336"/>
    </row>
    <row r="126" s="1" customFormat="1" ht="15" customHeight="1">
      <c r="B126" s="334"/>
      <c r="C126" s="289" t="s">
        <v>2187</v>
      </c>
      <c r="D126" s="311"/>
      <c r="E126" s="311"/>
      <c r="F126" s="312" t="s">
        <v>2184</v>
      </c>
      <c r="G126" s="289"/>
      <c r="H126" s="289" t="s">
        <v>2224</v>
      </c>
      <c r="I126" s="289" t="s">
        <v>2186</v>
      </c>
      <c r="J126" s="289">
        <v>120</v>
      </c>
      <c r="K126" s="337"/>
    </row>
    <row r="127" s="1" customFormat="1" ht="15" customHeight="1">
      <c r="B127" s="334"/>
      <c r="C127" s="289" t="s">
        <v>2233</v>
      </c>
      <c r="D127" s="289"/>
      <c r="E127" s="289"/>
      <c r="F127" s="312" t="s">
        <v>2184</v>
      </c>
      <c r="G127" s="289"/>
      <c r="H127" s="289" t="s">
        <v>2234</v>
      </c>
      <c r="I127" s="289" t="s">
        <v>2186</v>
      </c>
      <c r="J127" s="289" t="s">
        <v>2235</v>
      </c>
      <c r="K127" s="337"/>
    </row>
    <row r="128" s="1" customFormat="1" ht="15" customHeight="1">
      <c r="B128" s="334"/>
      <c r="C128" s="289" t="s">
        <v>2132</v>
      </c>
      <c r="D128" s="289"/>
      <c r="E128" s="289"/>
      <c r="F128" s="312" t="s">
        <v>2184</v>
      </c>
      <c r="G128" s="289"/>
      <c r="H128" s="289" t="s">
        <v>2236</v>
      </c>
      <c r="I128" s="289" t="s">
        <v>2186</v>
      </c>
      <c r="J128" s="289" t="s">
        <v>2235</v>
      </c>
      <c r="K128" s="337"/>
    </row>
    <row r="129" s="1" customFormat="1" ht="15" customHeight="1">
      <c r="B129" s="334"/>
      <c r="C129" s="289" t="s">
        <v>2195</v>
      </c>
      <c r="D129" s="289"/>
      <c r="E129" s="289"/>
      <c r="F129" s="312" t="s">
        <v>2190</v>
      </c>
      <c r="G129" s="289"/>
      <c r="H129" s="289" t="s">
        <v>2196</v>
      </c>
      <c r="I129" s="289" t="s">
        <v>2186</v>
      </c>
      <c r="J129" s="289">
        <v>15</v>
      </c>
      <c r="K129" s="337"/>
    </row>
    <row r="130" s="1" customFormat="1" ht="15" customHeight="1">
      <c r="B130" s="334"/>
      <c r="C130" s="315" t="s">
        <v>2197</v>
      </c>
      <c r="D130" s="315"/>
      <c r="E130" s="315"/>
      <c r="F130" s="316" t="s">
        <v>2190</v>
      </c>
      <c r="G130" s="315"/>
      <c r="H130" s="315" t="s">
        <v>2198</v>
      </c>
      <c r="I130" s="315" t="s">
        <v>2186</v>
      </c>
      <c r="J130" s="315">
        <v>15</v>
      </c>
      <c r="K130" s="337"/>
    </row>
    <row r="131" s="1" customFormat="1" ht="15" customHeight="1">
      <c r="B131" s="334"/>
      <c r="C131" s="315" t="s">
        <v>2199</v>
      </c>
      <c r="D131" s="315"/>
      <c r="E131" s="315"/>
      <c r="F131" s="316" t="s">
        <v>2190</v>
      </c>
      <c r="G131" s="315"/>
      <c r="H131" s="315" t="s">
        <v>2200</v>
      </c>
      <c r="I131" s="315" t="s">
        <v>2186</v>
      </c>
      <c r="J131" s="315">
        <v>20</v>
      </c>
      <c r="K131" s="337"/>
    </row>
    <row r="132" s="1" customFormat="1" ht="15" customHeight="1">
      <c r="B132" s="334"/>
      <c r="C132" s="315" t="s">
        <v>2201</v>
      </c>
      <c r="D132" s="315"/>
      <c r="E132" s="315"/>
      <c r="F132" s="316" t="s">
        <v>2190</v>
      </c>
      <c r="G132" s="315"/>
      <c r="H132" s="315" t="s">
        <v>2202</v>
      </c>
      <c r="I132" s="315" t="s">
        <v>2186</v>
      </c>
      <c r="J132" s="315">
        <v>20</v>
      </c>
      <c r="K132" s="337"/>
    </row>
    <row r="133" s="1" customFormat="1" ht="15" customHeight="1">
      <c r="B133" s="334"/>
      <c r="C133" s="289" t="s">
        <v>2189</v>
      </c>
      <c r="D133" s="289"/>
      <c r="E133" s="289"/>
      <c r="F133" s="312" t="s">
        <v>2190</v>
      </c>
      <c r="G133" s="289"/>
      <c r="H133" s="289" t="s">
        <v>2224</v>
      </c>
      <c r="I133" s="289" t="s">
        <v>2186</v>
      </c>
      <c r="J133" s="289">
        <v>50</v>
      </c>
      <c r="K133" s="337"/>
    </row>
    <row r="134" s="1" customFormat="1" ht="15" customHeight="1">
      <c r="B134" s="334"/>
      <c r="C134" s="289" t="s">
        <v>2203</v>
      </c>
      <c r="D134" s="289"/>
      <c r="E134" s="289"/>
      <c r="F134" s="312" t="s">
        <v>2190</v>
      </c>
      <c r="G134" s="289"/>
      <c r="H134" s="289" t="s">
        <v>2224</v>
      </c>
      <c r="I134" s="289" t="s">
        <v>2186</v>
      </c>
      <c r="J134" s="289">
        <v>50</v>
      </c>
      <c r="K134" s="337"/>
    </row>
    <row r="135" s="1" customFormat="1" ht="15" customHeight="1">
      <c r="B135" s="334"/>
      <c r="C135" s="289" t="s">
        <v>2209</v>
      </c>
      <c r="D135" s="289"/>
      <c r="E135" s="289"/>
      <c r="F135" s="312" t="s">
        <v>2190</v>
      </c>
      <c r="G135" s="289"/>
      <c r="H135" s="289" t="s">
        <v>2224</v>
      </c>
      <c r="I135" s="289" t="s">
        <v>2186</v>
      </c>
      <c r="J135" s="289">
        <v>50</v>
      </c>
      <c r="K135" s="337"/>
    </row>
    <row r="136" s="1" customFormat="1" ht="15" customHeight="1">
      <c r="B136" s="334"/>
      <c r="C136" s="289" t="s">
        <v>2211</v>
      </c>
      <c r="D136" s="289"/>
      <c r="E136" s="289"/>
      <c r="F136" s="312" t="s">
        <v>2190</v>
      </c>
      <c r="G136" s="289"/>
      <c r="H136" s="289" t="s">
        <v>2224</v>
      </c>
      <c r="I136" s="289" t="s">
        <v>2186</v>
      </c>
      <c r="J136" s="289">
        <v>50</v>
      </c>
      <c r="K136" s="337"/>
    </row>
    <row r="137" s="1" customFormat="1" ht="15" customHeight="1">
      <c r="B137" s="334"/>
      <c r="C137" s="289" t="s">
        <v>2212</v>
      </c>
      <c r="D137" s="289"/>
      <c r="E137" s="289"/>
      <c r="F137" s="312" t="s">
        <v>2190</v>
      </c>
      <c r="G137" s="289"/>
      <c r="H137" s="289" t="s">
        <v>2237</v>
      </c>
      <c r="I137" s="289" t="s">
        <v>2186</v>
      </c>
      <c r="J137" s="289">
        <v>255</v>
      </c>
      <c r="K137" s="337"/>
    </row>
    <row r="138" s="1" customFormat="1" ht="15" customHeight="1">
      <c r="B138" s="334"/>
      <c r="C138" s="289" t="s">
        <v>2214</v>
      </c>
      <c r="D138" s="289"/>
      <c r="E138" s="289"/>
      <c r="F138" s="312" t="s">
        <v>2184</v>
      </c>
      <c r="G138" s="289"/>
      <c r="H138" s="289" t="s">
        <v>2238</v>
      </c>
      <c r="I138" s="289" t="s">
        <v>2216</v>
      </c>
      <c r="J138" s="289"/>
      <c r="K138" s="337"/>
    </row>
    <row r="139" s="1" customFormat="1" ht="15" customHeight="1">
      <c r="B139" s="334"/>
      <c r="C139" s="289" t="s">
        <v>2217</v>
      </c>
      <c r="D139" s="289"/>
      <c r="E139" s="289"/>
      <c r="F139" s="312" t="s">
        <v>2184</v>
      </c>
      <c r="G139" s="289"/>
      <c r="H139" s="289" t="s">
        <v>2239</v>
      </c>
      <c r="I139" s="289" t="s">
        <v>2219</v>
      </c>
      <c r="J139" s="289"/>
      <c r="K139" s="337"/>
    </row>
    <row r="140" s="1" customFormat="1" ht="15" customHeight="1">
      <c r="B140" s="334"/>
      <c r="C140" s="289" t="s">
        <v>2220</v>
      </c>
      <c r="D140" s="289"/>
      <c r="E140" s="289"/>
      <c r="F140" s="312" t="s">
        <v>2184</v>
      </c>
      <c r="G140" s="289"/>
      <c r="H140" s="289" t="s">
        <v>2220</v>
      </c>
      <c r="I140" s="289" t="s">
        <v>2219</v>
      </c>
      <c r="J140" s="289"/>
      <c r="K140" s="337"/>
    </row>
    <row r="141" s="1" customFormat="1" ht="15" customHeight="1">
      <c r="B141" s="334"/>
      <c r="C141" s="289" t="s">
        <v>36</v>
      </c>
      <c r="D141" s="289"/>
      <c r="E141" s="289"/>
      <c r="F141" s="312" t="s">
        <v>2184</v>
      </c>
      <c r="G141" s="289"/>
      <c r="H141" s="289" t="s">
        <v>2240</v>
      </c>
      <c r="I141" s="289" t="s">
        <v>2219</v>
      </c>
      <c r="J141" s="289"/>
      <c r="K141" s="337"/>
    </row>
    <row r="142" s="1" customFormat="1" ht="15" customHeight="1">
      <c r="B142" s="334"/>
      <c r="C142" s="289" t="s">
        <v>2241</v>
      </c>
      <c r="D142" s="289"/>
      <c r="E142" s="289"/>
      <c r="F142" s="312" t="s">
        <v>2184</v>
      </c>
      <c r="G142" s="289"/>
      <c r="H142" s="289" t="s">
        <v>2242</v>
      </c>
      <c r="I142" s="289" t="s">
        <v>2219</v>
      </c>
      <c r="J142" s="289"/>
      <c r="K142" s="337"/>
    </row>
    <row r="143" s="1" customFormat="1" ht="15" customHeight="1">
      <c r="B143" s="338"/>
      <c r="C143" s="339"/>
      <c r="D143" s="339"/>
      <c r="E143" s="339"/>
      <c r="F143" s="339"/>
      <c r="G143" s="339"/>
      <c r="H143" s="339"/>
      <c r="I143" s="339"/>
      <c r="J143" s="339"/>
      <c r="K143" s="340"/>
    </row>
    <row r="144" s="1" customFormat="1" ht="18.75" customHeight="1">
      <c r="B144" s="325"/>
      <c r="C144" s="325"/>
      <c r="D144" s="325"/>
      <c r="E144" s="325"/>
      <c r="F144" s="326"/>
      <c r="G144" s="325"/>
      <c r="H144" s="325"/>
      <c r="I144" s="325"/>
      <c r="J144" s="325"/>
      <c r="K144" s="325"/>
    </row>
    <row r="145" s="1" customFormat="1" ht="18.75" customHeight="1">
      <c r="B145" s="297"/>
      <c r="C145" s="297"/>
      <c r="D145" s="297"/>
      <c r="E145" s="297"/>
      <c r="F145" s="297"/>
      <c r="G145" s="297"/>
      <c r="H145" s="297"/>
      <c r="I145" s="297"/>
      <c r="J145" s="297"/>
      <c r="K145" s="297"/>
    </row>
    <row r="146" s="1" customFormat="1" ht="7.5" customHeight="1">
      <c r="B146" s="298"/>
      <c r="C146" s="299"/>
      <c r="D146" s="299"/>
      <c r="E146" s="299"/>
      <c r="F146" s="299"/>
      <c r="G146" s="299"/>
      <c r="H146" s="299"/>
      <c r="I146" s="299"/>
      <c r="J146" s="299"/>
      <c r="K146" s="300"/>
    </row>
    <row r="147" s="1" customFormat="1" ht="45" customHeight="1">
      <c r="B147" s="301"/>
      <c r="C147" s="302" t="s">
        <v>2243</v>
      </c>
      <c r="D147" s="302"/>
      <c r="E147" s="302"/>
      <c r="F147" s="302"/>
      <c r="G147" s="302"/>
      <c r="H147" s="302"/>
      <c r="I147" s="302"/>
      <c r="J147" s="302"/>
      <c r="K147" s="303"/>
    </row>
    <row r="148" s="1" customFormat="1" ht="17.25" customHeight="1">
      <c r="B148" s="301"/>
      <c r="C148" s="304" t="s">
        <v>2178</v>
      </c>
      <c r="D148" s="304"/>
      <c r="E148" s="304"/>
      <c r="F148" s="304" t="s">
        <v>2179</v>
      </c>
      <c r="G148" s="305"/>
      <c r="H148" s="304" t="s">
        <v>52</v>
      </c>
      <c r="I148" s="304" t="s">
        <v>55</v>
      </c>
      <c r="J148" s="304" t="s">
        <v>2180</v>
      </c>
      <c r="K148" s="303"/>
    </row>
    <row r="149" s="1" customFormat="1" ht="17.25" customHeight="1">
      <c r="B149" s="301"/>
      <c r="C149" s="306" t="s">
        <v>2181</v>
      </c>
      <c r="D149" s="306"/>
      <c r="E149" s="306"/>
      <c r="F149" s="307" t="s">
        <v>2182</v>
      </c>
      <c r="G149" s="308"/>
      <c r="H149" s="306"/>
      <c r="I149" s="306"/>
      <c r="J149" s="306" t="s">
        <v>2183</v>
      </c>
      <c r="K149" s="303"/>
    </row>
    <row r="150" s="1" customFormat="1" ht="5.25" customHeight="1">
      <c r="B150" s="314"/>
      <c r="C150" s="309"/>
      <c r="D150" s="309"/>
      <c r="E150" s="309"/>
      <c r="F150" s="309"/>
      <c r="G150" s="310"/>
      <c r="H150" s="309"/>
      <c r="I150" s="309"/>
      <c r="J150" s="309"/>
      <c r="K150" s="337"/>
    </row>
    <row r="151" s="1" customFormat="1" ht="15" customHeight="1">
      <c r="B151" s="314"/>
      <c r="C151" s="341" t="s">
        <v>2187</v>
      </c>
      <c r="D151" s="289"/>
      <c r="E151" s="289"/>
      <c r="F151" s="342" t="s">
        <v>2184</v>
      </c>
      <c r="G151" s="289"/>
      <c r="H151" s="341" t="s">
        <v>2224</v>
      </c>
      <c r="I151" s="341" t="s">
        <v>2186</v>
      </c>
      <c r="J151" s="341">
        <v>120</v>
      </c>
      <c r="K151" s="337"/>
    </row>
    <row r="152" s="1" customFormat="1" ht="15" customHeight="1">
      <c r="B152" s="314"/>
      <c r="C152" s="341" t="s">
        <v>2233</v>
      </c>
      <c r="D152" s="289"/>
      <c r="E152" s="289"/>
      <c r="F152" s="342" t="s">
        <v>2184</v>
      </c>
      <c r="G152" s="289"/>
      <c r="H152" s="341" t="s">
        <v>2244</v>
      </c>
      <c r="I152" s="341" t="s">
        <v>2186</v>
      </c>
      <c r="J152" s="341" t="s">
        <v>2235</v>
      </c>
      <c r="K152" s="337"/>
    </row>
    <row r="153" s="1" customFormat="1" ht="15" customHeight="1">
      <c r="B153" s="314"/>
      <c r="C153" s="341" t="s">
        <v>2132</v>
      </c>
      <c r="D153" s="289"/>
      <c r="E153" s="289"/>
      <c r="F153" s="342" t="s">
        <v>2184</v>
      </c>
      <c r="G153" s="289"/>
      <c r="H153" s="341" t="s">
        <v>2245</v>
      </c>
      <c r="I153" s="341" t="s">
        <v>2186</v>
      </c>
      <c r="J153" s="341" t="s">
        <v>2235</v>
      </c>
      <c r="K153" s="337"/>
    </row>
    <row r="154" s="1" customFormat="1" ht="15" customHeight="1">
      <c r="B154" s="314"/>
      <c r="C154" s="341" t="s">
        <v>2189</v>
      </c>
      <c r="D154" s="289"/>
      <c r="E154" s="289"/>
      <c r="F154" s="342" t="s">
        <v>2190</v>
      </c>
      <c r="G154" s="289"/>
      <c r="H154" s="341" t="s">
        <v>2224</v>
      </c>
      <c r="I154" s="341" t="s">
        <v>2186</v>
      </c>
      <c r="J154" s="341">
        <v>50</v>
      </c>
      <c r="K154" s="337"/>
    </row>
    <row r="155" s="1" customFormat="1" ht="15" customHeight="1">
      <c r="B155" s="314"/>
      <c r="C155" s="341" t="s">
        <v>2192</v>
      </c>
      <c r="D155" s="289"/>
      <c r="E155" s="289"/>
      <c r="F155" s="342" t="s">
        <v>2184</v>
      </c>
      <c r="G155" s="289"/>
      <c r="H155" s="341" t="s">
        <v>2224</v>
      </c>
      <c r="I155" s="341" t="s">
        <v>2194</v>
      </c>
      <c r="J155" s="341"/>
      <c r="K155" s="337"/>
    </row>
    <row r="156" s="1" customFormat="1" ht="15" customHeight="1">
      <c r="B156" s="314"/>
      <c r="C156" s="341" t="s">
        <v>2203</v>
      </c>
      <c r="D156" s="289"/>
      <c r="E156" s="289"/>
      <c r="F156" s="342" t="s">
        <v>2190</v>
      </c>
      <c r="G156" s="289"/>
      <c r="H156" s="341" t="s">
        <v>2224</v>
      </c>
      <c r="I156" s="341" t="s">
        <v>2186</v>
      </c>
      <c r="J156" s="341">
        <v>50</v>
      </c>
      <c r="K156" s="337"/>
    </row>
    <row r="157" s="1" customFormat="1" ht="15" customHeight="1">
      <c r="B157" s="314"/>
      <c r="C157" s="341" t="s">
        <v>2211</v>
      </c>
      <c r="D157" s="289"/>
      <c r="E157" s="289"/>
      <c r="F157" s="342" t="s">
        <v>2190</v>
      </c>
      <c r="G157" s="289"/>
      <c r="H157" s="341" t="s">
        <v>2224</v>
      </c>
      <c r="I157" s="341" t="s">
        <v>2186</v>
      </c>
      <c r="J157" s="341">
        <v>50</v>
      </c>
      <c r="K157" s="337"/>
    </row>
    <row r="158" s="1" customFormat="1" ht="15" customHeight="1">
      <c r="B158" s="314"/>
      <c r="C158" s="341" t="s">
        <v>2209</v>
      </c>
      <c r="D158" s="289"/>
      <c r="E158" s="289"/>
      <c r="F158" s="342" t="s">
        <v>2190</v>
      </c>
      <c r="G158" s="289"/>
      <c r="H158" s="341" t="s">
        <v>2224</v>
      </c>
      <c r="I158" s="341" t="s">
        <v>2186</v>
      </c>
      <c r="J158" s="341">
        <v>50</v>
      </c>
      <c r="K158" s="337"/>
    </row>
    <row r="159" s="1" customFormat="1" ht="15" customHeight="1">
      <c r="B159" s="314"/>
      <c r="C159" s="341" t="s">
        <v>103</v>
      </c>
      <c r="D159" s="289"/>
      <c r="E159" s="289"/>
      <c r="F159" s="342" t="s">
        <v>2184</v>
      </c>
      <c r="G159" s="289"/>
      <c r="H159" s="341" t="s">
        <v>2246</v>
      </c>
      <c r="I159" s="341" t="s">
        <v>2186</v>
      </c>
      <c r="J159" s="341" t="s">
        <v>2247</v>
      </c>
      <c r="K159" s="337"/>
    </row>
    <row r="160" s="1" customFormat="1" ht="15" customHeight="1">
      <c r="B160" s="314"/>
      <c r="C160" s="341" t="s">
        <v>2248</v>
      </c>
      <c r="D160" s="289"/>
      <c r="E160" s="289"/>
      <c r="F160" s="342" t="s">
        <v>2184</v>
      </c>
      <c r="G160" s="289"/>
      <c r="H160" s="341" t="s">
        <v>2249</v>
      </c>
      <c r="I160" s="341" t="s">
        <v>2219</v>
      </c>
      <c r="J160" s="341"/>
      <c r="K160" s="337"/>
    </row>
    <row r="161" s="1" customFormat="1" ht="15" customHeight="1">
      <c r="B161" s="343"/>
      <c r="C161" s="323"/>
      <c r="D161" s="323"/>
      <c r="E161" s="323"/>
      <c r="F161" s="323"/>
      <c r="G161" s="323"/>
      <c r="H161" s="323"/>
      <c r="I161" s="323"/>
      <c r="J161" s="323"/>
      <c r="K161" s="344"/>
    </row>
    <row r="162" s="1" customFormat="1" ht="18.75" customHeight="1">
      <c r="B162" s="325"/>
      <c r="C162" s="335"/>
      <c r="D162" s="335"/>
      <c r="E162" s="335"/>
      <c r="F162" s="345"/>
      <c r="G162" s="335"/>
      <c r="H162" s="335"/>
      <c r="I162" s="335"/>
      <c r="J162" s="335"/>
      <c r="K162" s="325"/>
    </row>
    <row r="163" s="1" customFormat="1" ht="18.75" customHeight="1">
      <c r="B163" s="297"/>
      <c r="C163" s="297"/>
      <c r="D163" s="297"/>
      <c r="E163" s="297"/>
      <c r="F163" s="297"/>
      <c r="G163" s="297"/>
      <c r="H163" s="297"/>
      <c r="I163" s="297"/>
      <c r="J163" s="297"/>
      <c r="K163" s="297"/>
    </row>
    <row r="164" s="1" customFormat="1" ht="7.5" customHeight="1">
      <c r="B164" s="276"/>
      <c r="C164" s="277"/>
      <c r="D164" s="277"/>
      <c r="E164" s="277"/>
      <c r="F164" s="277"/>
      <c r="G164" s="277"/>
      <c r="H164" s="277"/>
      <c r="I164" s="277"/>
      <c r="J164" s="277"/>
      <c r="K164" s="278"/>
    </row>
    <row r="165" s="1" customFormat="1" ht="45" customHeight="1">
      <c r="B165" s="279"/>
      <c r="C165" s="280" t="s">
        <v>2250</v>
      </c>
      <c r="D165" s="280"/>
      <c r="E165" s="280"/>
      <c r="F165" s="280"/>
      <c r="G165" s="280"/>
      <c r="H165" s="280"/>
      <c r="I165" s="280"/>
      <c r="J165" s="280"/>
      <c r="K165" s="281"/>
    </row>
    <row r="166" s="1" customFormat="1" ht="17.25" customHeight="1">
      <c r="B166" s="279"/>
      <c r="C166" s="304" t="s">
        <v>2178</v>
      </c>
      <c r="D166" s="304"/>
      <c r="E166" s="304"/>
      <c r="F166" s="304" t="s">
        <v>2179</v>
      </c>
      <c r="G166" s="346"/>
      <c r="H166" s="347" t="s">
        <v>52</v>
      </c>
      <c r="I166" s="347" t="s">
        <v>55</v>
      </c>
      <c r="J166" s="304" t="s">
        <v>2180</v>
      </c>
      <c r="K166" s="281"/>
    </row>
    <row r="167" s="1" customFormat="1" ht="17.25" customHeight="1">
      <c r="B167" s="282"/>
      <c r="C167" s="306" t="s">
        <v>2181</v>
      </c>
      <c r="D167" s="306"/>
      <c r="E167" s="306"/>
      <c r="F167" s="307" t="s">
        <v>2182</v>
      </c>
      <c r="G167" s="348"/>
      <c r="H167" s="349"/>
      <c r="I167" s="349"/>
      <c r="J167" s="306" t="s">
        <v>2183</v>
      </c>
      <c r="K167" s="284"/>
    </row>
    <row r="168" s="1" customFormat="1" ht="5.25" customHeight="1">
      <c r="B168" s="314"/>
      <c r="C168" s="309"/>
      <c r="D168" s="309"/>
      <c r="E168" s="309"/>
      <c r="F168" s="309"/>
      <c r="G168" s="310"/>
      <c r="H168" s="309"/>
      <c r="I168" s="309"/>
      <c r="J168" s="309"/>
      <c r="K168" s="337"/>
    </row>
    <row r="169" s="1" customFormat="1" ht="15" customHeight="1">
      <c r="B169" s="314"/>
      <c r="C169" s="289" t="s">
        <v>2187</v>
      </c>
      <c r="D169" s="289"/>
      <c r="E169" s="289"/>
      <c r="F169" s="312" t="s">
        <v>2184</v>
      </c>
      <c r="G169" s="289"/>
      <c r="H169" s="289" t="s">
        <v>2224</v>
      </c>
      <c r="I169" s="289" t="s">
        <v>2186</v>
      </c>
      <c r="J169" s="289">
        <v>120</v>
      </c>
      <c r="K169" s="337"/>
    </row>
    <row r="170" s="1" customFormat="1" ht="15" customHeight="1">
      <c r="B170" s="314"/>
      <c r="C170" s="289" t="s">
        <v>2233</v>
      </c>
      <c r="D170" s="289"/>
      <c r="E170" s="289"/>
      <c r="F170" s="312" t="s">
        <v>2184</v>
      </c>
      <c r="G170" s="289"/>
      <c r="H170" s="289" t="s">
        <v>2234</v>
      </c>
      <c r="I170" s="289" t="s">
        <v>2186</v>
      </c>
      <c r="J170" s="289" t="s">
        <v>2235</v>
      </c>
      <c r="K170" s="337"/>
    </row>
    <row r="171" s="1" customFormat="1" ht="15" customHeight="1">
      <c r="B171" s="314"/>
      <c r="C171" s="289" t="s">
        <v>2132</v>
      </c>
      <c r="D171" s="289"/>
      <c r="E171" s="289"/>
      <c r="F171" s="312" t="s">
        <v>2184</v>
      </c>
      <c r="G171" s="289"/>
      <c r="H171" s="289" t="s">
        <v>2251</v>
      </c>
      <c r="I171" s="289" t="s">
        <v>2186</v>
      </c>
      <c r="J171" s="289" t="s">
        <v>2235</v>
      </c>
      <c r="K171" s="337"/>
    </row>
    <row r="172" s="1" customFormat="1" ht="15" customHeight="1">
      <c r="B172" s="314"/>
      <c r="C172" s="289" t="s">
        <v>2189</v>
      </c>
      <c r="D172" s="289"/>
      <c r="E172" s="289"/>
      <c r="F172" s="312" t="s">
        <v>2190</v>
      </c>
      <c r="G172" s="289"/>
      <c r="H172" s="289" t="s">
        <v>2251</v>
      </c>
      <c r="I172" s="289" t="s">
        <v>2186</v>
      </c>
      <c r="J172" s="289">
        <v>50</v>
      </c>
      <c r="K172" s="337"/>
    </row>
    <row r="173" s="1" customFormat="1" ht="15" customHeight="1">
      <c r="B173" s="314"/>
      <c r="C173" s="289" t="s">
        <v>2192</v>
      </c>
      <c r="D173" s="289"/>
      <c r="E173" s="289"/>
      <c r="F173" s="312" t="s">
        <v>2184</v>
      </c>
      <c r="G173" s="289"/>
      <c r="H173" s="289" t="s">
        <v>2251</v>
      </c>
      <c r="I173" s="289" t="s">
        <v>2194</v>
      </c>
      <c r="J173" s="289"/>
      <c r="K173" s="337"/>
    </row>
    <row r="174" s="1" customFormat="1" ht="15" customHeight="1">
      <c r="B174" s="314"/>
      <c r="C174" s="289" t="s">
        <v>2203</v>
      </c>
      <c r="D174" s="289"/>
      <c r="E174" s="289"/>
      <c r="F174" s="312" t="s">
        <v>2190</v>
      </c>
      <c r="G174" s="289"/>
      <c r="H174" s="289" t="s">
        <v>2251</v>
      </c>
      <c r="I174" s="289" t="s">
        <v>2186</v>
      </c>
      <c r="J174" s="289">
        <v>50</v>
      </c>
      <c r="K174" s="337"/>
    </row>
    <row r="175" s="1" customFormat="1" ht="15" customHeight="1">
      <c r="B175" s="314"/>
      <c r="C175" s="289" t="s">
        <v>2211</v>
      </c>
      <c r="D175" s="289"/>
      <c r="E175" s="289"/>
      <c r="F175" s="312" t="s">
        <v>2190</v>
      </c>
      <c r="G175" s="289"/>
      <c r="H175" s="289" t="s">
        <v>2251</v>
      </c>
      <c r="I175" s="289" t="s">
        <v>2186</v>
      </c>
      <c r="J175" s="289">
        <v>50</v>
      </c>
      <c r="K175" s="337"/>
    </row>
    <row r="176" s="1" customFormat="1" ht="15" customHeight="1">
      <c r="B176" s="314"/>
      <c r="C176" s="289" t="s">
        <v>2209</v>
      </c>
      <c r="D176" s="289"/>
      <c r="E176" s="289"/>
      <c r="F176" s="312" t="s">
        <v>2190</v>
      </c>
      <c r="G176" s="289"/>
      <c r="H176" s="289" t="s">
        <v>2251</v>
      </c>
      <c r="I176" s="289" t="s">
        <v>2186</v>
      </c>
      <c r="J176" s="289">
        <v>50</v>
      </c>
      <c r="K176" s="337"/>
    </row>
    <row r="177" s="1" customFormat="1" ht="15" customHeight="1">
      <c r="B177" s="314"/>
      <c r="C177" s="289" t="s">
        <v>126</v>
      </c>
      <c r="D177" s="289"/>
      <c r="E177" s="289"/>
      <c r="F177" s="312" t="s">
        <v>2184</v>
      </c>
      <c r="G177" s="289"/>
      <c r="H177" s="289" t="s">
        <v>2252</v>
      </c>
      <c r="I177" s="289" t="s">
        <v>2253</v>
      </c>
      <c r="J177" s="289"/>
      <c r="K177" s="337"/>
    </row>
    <row r="178" s="1" customFormat="1" ht="15" customHeight="1">
      <c r="B178" s="314"/>
      <c r="C178" s="289" t="s">
        <v>55</v>
      </c>
      <c r="D178" s="289"/>
      <c r="E178" s="289"/>
      <c r="F178" s="312" t="s">
        <v>2184</v>
      </c>
      <c r="G178" s="289"/>
      <c r="H178" s="289" t="s">
        <v>2254</v>
      </c>
      <c r="I178" s="289" t="s">
        <v>2255</v>
      </c>
      <c r="J178" s="289">
        <v>1</v>
      </c>
      <c r="K178" s="337"/>
    </row>
    <row r="179" s="1" customFormat="1" ht="15" customHeight="1">
      <c r="B179" s="314"/>
      <c r="C179" s="289" t="s">
        <v>51</v>
      </c>
      <c r="D179" s="289"/>
      <c r="E179" s="289"/>
      <c r="F179" s="312" t="s">
        <v>2184</v>
      </c>
      <c r="G179" s="289"/>
      <c r="H179" s="289" t="s">
        <v>2256</v>
      </c>
      <c r="I179" s="289" t="s">
        <v>2186</v>
      </c>
      <c r="J179" s="289">
        <v>20</v>
      </c>
      <c r="K179" s="337"/>
    </row>
    <row r="180" s="1" customFormat="1" ht="15" customHeight="1">
      <c r="B180" s="314"/>
      <c r="C180" s="289" t="s">
        <v>52</v>
      </c>
      <c r="D180" s="289"/>
      <c r="E180" s="289"/>
      <c r="F180" s="312" t="s">
        <v>2184</v>
      </c>
      <c r="G180" s="289"/>
      <c r="H180" s="289" t="s">
        <v>2257</v>
      </c>
      <c r="I180" s="289" t="s">
        <v>2186</v>
      </c>
      <c r="J180" s="289">
        <v>255</v>
      </c>
      <c r="K180" s="337"/>
    </row>
    <row r="181" s="1" customFormat="1" ht="15" customHeight="1">
      <c r="B181" s="314"/>
      <c r="C181" s="289" t="s">
        <v>127</v>
      </c>
      <c r="D181" s="289"/>
      <c r="E181" s="289"/>
      <c r="F181" s="312" t="s">
        <v>2184</v>
      </c>
      <c r="G181" s="289"/>
      <c r="H181" s="289" t="s">
        <v>2148</v>
      </c>
      <c r="I181" s="289" t="s">
        <v>2186</v>
      </c>
      <c r="J181" s="289">
        <v>10</v>
      </c>
      <c r="K181" s="337"/>
    </row>
    <row r="182" s="1" customFormat="1" ht="15" customHeight="1">
      <c r="B182" s="314"/>
      <c r="C182" s="289" t="s">
        <v>128</v>
      </c>
      <c r="D182" s="289"/>
      <c r="E182" s="289"/>
      <c r="F182" s="312" t="s">
        <v>2184</v>
      </c>
      <c r="G182" s="289"/>
      <c r="H182" s="289" t="s">
        <v>2258</v>
      </c>
      <c r="I182" s="289" t="s">
        <v>2219</v>
      </c>
      <c r="J182" s="289"/>
      <c r="K182" s="337"/>
    </row>
    <row r="183" s="1" customFormat="1" ht="15" customHeight="1">
      <c r="B183" s="314"/>
      <c r="C183" s="289" t="s">
        <v>2259</v>
      </c>
      <c r="D183" s="289"/>
      <c r="E183" s="289"/>
      <c r="F183" s="312" t="s">
        <v>2184</v>
      </c>
      <c r="G183" s="289"/>
      <c r="H183" s="289" t="s">
        <v>2260</v>
      </c>
      <c r="I183" s="289" t="s">
        <v>2219</v>
      </c>
      <c r="J183" s="289"/>
      <c r="K183" s="337"/>
    </row>
    <row r="184" s="1" customFormat="1" ht="15" customHeight="1">
      <c r="B184" s="314"/>
      <c r="C184" s="289" t="s">
        <v>2248</v>
      </c>
      <c r="D184" s="289"/>
      <c r="E184" s="289"/>
      <c r="F184" s="312" t="s">
        <v>2184</v>
      </c>
      <c r="G184" s="289"/>
      <c r="H184" s="289" t="s">
        <v>2261</v>
      </c>
      <c r="I184" s="289" t="s">
        <v>2219</v>
      </c>
      <c r="J184" s="289"/>
      <c r="K184" s="337"/>
    </row>
    <row r="185" s="1" customFormat="1" ht="15" customHeight="1">
      <c r="B185" s="314"/>
      <c r="C185" s="289" t="s">
        <v>130</v>
      </c>
      <c r="D185" s="289"/>
      <c r="E185" s="289"/>
      <c r="F185" s="312" t="s">
        <v>2190</v>
      </c>
      <c r="G185" s="289"/>
      <c r="H185" s="289" t="s">
        <v>2262</v>
      </c>
      <c r="I185" s="289" t="s">
        <v>2186</v>
      </c>
      <c r="J185" s="289">
        <v>50</v>
      </c>
      <c r="K185" s="337"/>
    </row>
    <row r="186" s="1" customFormat="1" ht="15" customHeight="1">
      <c r="B186" s="314"/>
      <c r="C186" s="289" t="s">
        <v>2263</v>
      </c>
      <c r="D186" s="289"/>
      <c r="E186" s="289"/>
      <c r="F186" s="312" t="s">
        <v>2190</v>
      </c>
      <c r="G186" s="289"/>
      <c r="H186" s="289" t="s">
        <v>2264</v>
      </c>
      <c r="I186" s="289" t="s">
        <v>2265</v>
      </c>
      <c r="J186" s="289"/>
      <c r="K186" s="337"/>
    </row>
    <row r="187" s="1" customFormat="1" ht="15" customHeight="1">
      <c r="B187" s="314"/>
      <c r="C187" s="289" t="s">
        <v>2266</v>
      </c>
      <c r="D187" s="289"/>
      <c r="E187" s="289"/>
      <c r="F187" s="312" t="s">
        <v>2190</v>
      </c>
      <c r="G187" s="289"/>
      <c r="H187" s="289" t="s">
        <v>2267</v>
      </c>
      <c r="I187" s="289" t="s">
        <v>2265</v>
      </c>
      <c r="J187" s="289"/>
      <c r="K187" s="337"/>
    </row>
    <row r="188" s="1" customFormat="1" ht="15" customHeight="1">
      <c r="B188" s="314"/>
      <c r="C188" s="289" t="s">
        <v>2268</v>
      </c>
      <c r="D188" s="289"/>
      <c r="E188" s="289"/>
      <c r="F188" s="312" t="s">
        <v>2190</v>
      </c>
      <c r="G188" s="289"/>
      <c r="H188" s="289" t="s">
        <v>2269</v>
      </c>
      <c r="I188" s="289" t="s">
        <v>2265</v>
      </c>
      <c r="J188" s="289"/>
      <c r="K188" s="337"/>
    </row>
    <row r="189" s="1" customFormat="1" ht="15" customHeight="1">
      <c r="B189" s="314"/>
      <c r="C189" s="350" t="s">
        <v>2270</v>
      </c>
      <c r="D189" s="289"/>
      <c r="E189" s="289"/>
      <c r="F189" s="312" t="s">
        <v>2190</v>
      </c>
      <c r="G189" s="289"/>
      <c r="H189" s="289" t="s">
        <v>2271</v>
      </c>
      <c r="I189" s="289" t="s">
        <v>2272</v>
      </c>
      <c r="J189" s="351" t="s">
        <v>2273</v>
      </c>
      <c r="K189" s="337"/>
    </row>
    <row r="190" s="17" customFormat="1" ht="15" customHeight="1">
      <c r="B190" s="352"/>
      <c r="C190" s="353" t="s">
        <v>2274</v>
      </c>
      <c r="D190" s="354"/>
      <c r="E190" s="354"/>
      <c r="F190" s="355" t="s">
        <v>2190</v>
      </c>
      <c r="G190" s="354"/>
      <c r="H190" s="354" t="s">
        <v>2275</v>
      </c>
      <c r="I190" s="354" t="s">
        <v>2272</v>
      </c>
      <c r="J190" s="356" t="s">
        <v>2273</v>
      </c>
      <c r="K190" s="357"/>
    </row>
    <row r="191" s="1" customFormat="1" ht="15" customHeight="1">
      <c r="B191" s="314"/>
      <c r="C191" s="350" t="s">
        <v>40</v>
      </c>
      <c r="D191" s="289"/>
      <c r="E191" s="289"/>
      <c r="F191" s="312" t="s">
        <v>2184</v>
      </c>
      <c r="G191" s="289"/>
      <c r="H191" s="286" t="s">
        <v>2276</v>
      </c>
      <c r="I191" s="289" t="s">
        <v>2277</v>
      </c>
      <c r="J191" s="289"/>
      <c r="K191" s="337"/>
    </row>
    <row r="192" s="1" customFormat="1" ht="15" customHeight="1">
      <c r="B192" s="314"/>
      <c r="C192" s="350" t="s">
        <v>2278</v>
      </c>
      <c r="D192" s="289"/>
      <c r="E192" s="289"/>
      <c r="F192" s="312" t="s">
        <v>2184</v>
      </c>
      <c r="G192" s="289"/>
      <c r="H192" s="289" t="s">
        <v>2279</v>
      </c>
      <c r="I192" s="289" t="s">
        <v>2219</v>
      </c>
      <c r="J192" s="289"/>
      <c r="K192" s="337"/>
    </row>
    <row r="193" s="1" customFormat="1" ht="15" customHeight="1">
      <c r="B193" s="314"/>
      <c r="C193" s="350" t="s">
        <v>2280</v>
      </c>
      <c r="D193" s="289"/>
      <c r="E193" s="289"/>
      <c r="F193" s="312" t="s">
        <v>2184</v>
      </c>
      <c r="G193" s="289"/>
      <c r="H193" s="289" t="s">
        <v>2281</v>
      </c>
      <c r="I193" s="289" t="s">
        <v>2219</v>
      </c>
      <c r="J193" s="289"/>
      <c r="K193" s="337"/>
    </row>
    <row r="194" s="1" customFormat="1" ht="15" customHeight="1">
      <c r="B194" s="314"/>
      <c r="C194" s="350" t="s">
        <v>2282</v>
      </c>
      <c r="D194" s="289"/>
      <c r="E194" s="289"/>
      <c r="F194" s="312" t="s">
        <v>2190</v>
      </c>
      <c r="G194" s="289"/>
      <c r="H194" s="289" t="s">
        <v>2283</v>
      </c>
      <c r="I194" s="289" t="s">
        <v>2219</v>
      </c>
      <c r="J194" s="289"/>
      <c r="K194" s="337"/>
    </row>
    <row r="195" s="1" customFormat="1" ht="15" customHeight="1">
      <c r="B195" s="343"/>
      <c r="C195" s="358"/>
      <c r="D195" s="323"/>
      <c r="E195" s="323"/>
      <c r="F195" s="323"/>
      <c r="G195" s="323"/>
      <c r="H195" s="323"/>
      <c r="I195" s="323"/>
      <c r="J195" s="323"/>
      <c r="K195" s="344"/>
    </row>
    <row r="196" s="1" customFormat="1" ht="18.75" customHeight="1">
      <c r="B196" s="325"/>
      <c r="C196" s="335"/>
      <c r="D196" s="335"/>
      <c r="E196" s="335"/>
      <c r="F196" s="345"/>
      <c r="G196" s="335"/>
      <c r="H196" s="335"/>
      <c r="I196" s="335"/>
      <c r="J196" s="335"/>
      <c r="K196" s="325"/>
    </row>
    <row r="197" s="1" customFormat="1" ht="18.75" customHeight="1">
      <c r="B197" s="325"/>
      <c r="C197" s="335"/>
      <c r="D197" s="335"/>
      <c r="E197" s="335"/>
      <c r="F197" s="345"/>
      <c r="G197" s="335"/>
      <c r="H197" s="335"/>
      <c r="I197" s="335"/>
      <c r="J197" s="335"/>
      <c r="K197" s="325"/>
    </row>
    <row r="198" s="1" customFormat="1" ht="18.75" customHeight="1">
      <c r="B198" s="297"/>
      <c r="C198" s="297"/>
      <c r="D198" s="297"/>
      <c r="E198" s="297"/>
      <c r="F198" s="297"/>
      <c r="G198" s="297"/>
      <c r="H198" s="297"/>
      <c r="I198" s="297"/>
      <c r="J198" s="297"/>
      <c r="K198" s="297"/>
    </row>
    <row r="199" s="1" customFormat="1" ht="13.5">
      <c r="B199" s="276"/>
      <c r="C199" s="277"/>
      <c r="D199" s="277"/>
      <c r="E199" s="277"/>
      <c r="F199" s="277"/>
      <c r="G199" s="277"/>
      <c r="H199" s="277"/>
      <c r="I199" s="277"/>
      <c r="J199" s="277"/>
      <c r="K199" s="278"/>
    </row>
    <row r="200" s="1" customFormat="1" ht="21">
      <c r="B200" s="279"/>
      <c r="C200" s="280" t="s">
        <v>2284</v>
      </c>
      <c r="D200" s="280"/>
      <c r="E200" s="280"/>
      <c r="F200" s="280"/>
      <c r="G200" s="280"/>
      <c r="H200" s="280"/>
      <c r="I200" s="280"/>
      <c r="J200" s="280"/>
      <c r="K200" s="281"/>
    </row>
    <row r="201" s="1" customFormat="1" ht="25.5" customHeight="1">
      <c r="B201" s="279"/>
      <c r="C201" s="359" t="s">
        <v>2285</v>
      </c>
      <c r="D201" s="359"/>
      <c r="E201" s="359"/>
      <c r="F201" s="359" t="s">
        <v>2286</v>
      </c>
      <c r="G201" s="360"/>
      <c r="H201" s="359" t="s">
        <v>2287</v>
      </c>
      <c r="I201" s="359"/>
      <c r="J201" s="359"/>
      <c r="K201" s="281"/>
    </row>
    <row r="202" s="1" customFormat="1" ht="5.25" customHeight="1">
      <c r="B202" s="314"/>
      <c r="C202" s="309"/>
      <c r="D202" s="309"/>
      <c r="E202" s="309"/>
      <c r="F202" s="309"/>
      <c r="G202" s="335"/>
      <c r="H202" s="309"/>
      <c r="I202" s="309"/>
      <c r="J202" s="309"/>
      <c r="K202" s="337"/>
    </row>
    <row r="203" s="1" customFormat="1" ht="15" customHeight="1">
      <c r="B203" s="314"/>
      <c r="C203" s="289" t="s">
        <v>2277</v>
      </c>
      <c r="D203" s="289"/>
      <c r="E203" s="289"/>
      <c r="F203" s="312" t="s">
        <v>41</v>
      </c>
      <c r="G203" s="289"/>
      <c r="H203" s="289" t="s">
        <v>2288</v>
      </c>
      <c r="I203" s="289"/>
      <c r="J203" s="289"/>
      <c r="K203" s="337"/>
    </row>
    <row r="204" s="1" customFormat="1" ht="15" customHeight="1">
      <c r="B204" s="314"/>
      <c r="C204" s="289"/>
      <c r="D204" s="289"/>
      <c r="E204" s="289"/>
      <c r="F204" s="312" t="s">
        <v>42</v>
      </c>
      <c r="G204" s="289"/>
      <c r="H204" s="289" t="s">
        <v>2289</v>
      </c>
      <c r="I204" s="289"/>
      <c r="J204" s="289"/>
      <c r="K204" s="337"/>
    </row>
    <row r="205" s="1" customFormat="1" ht="15" customHeight="1">
      <c r="B205" s="314"/>
      <c r="C205" s="289"/>
      <c r="D205" s="289"/>
      <c r="E205" s="289"/>
      <c r="F205" s="312" t="s">
        <v>45</v>
      </c>
      <c r="G205" s="289"/>
      <c r="H205" s="289" t="s">
        <v>2290</v>
      </c>
      <c r="I205" s="289"/>
      <c r="J205" s="289"/>
      <c r="K205" s="337"/>
    </row>
    <row r="206" s="1" customFormat="1" ht="15" customHeight="1">
      <c r="B206" s="314"/>
      <c r="C206" s="289"/>
      <c r="D206" s="289"/>
      <c r="E206" s="289"/>
      <c r="F206" s="312" t="s">
        <v>43</v>
      </c>
      <c r="G206" s="289"/>
      <c r="H206" s="289" t="s">
        <v>2291</v>
      </c>
      <c r="I206" s="289"/>
      <c r="J206" s="289"/>
      <c r="K206" s="337"/>
    </row>
    <row r="207" s="1" customFormat="1" ht="15" customHeight="1">
      <c r="B207" s="314"/>
      <c r="C207" s="289"/>
      <c r="D207" s="289"/>
      <c r="E207" s="289"/>
      <c r="F207" s="312" t="s">
        <v>44</v>
      </c>
      <c r="G207" s="289"/>
      <c r="H207" s="289" t="s">
        <v>2292</v>
      </c>
      <c r="I207" s="289"/>
      <c r="J207" s="289"/>
      <c r="K207" s="337"/>
    </row>
    <row r="208" s="1" customFormat="1" ht="15" customHeight="1">
      <c r="B208" s="314"/>
      <c r="C208" s="289"/>
      <c r="D208" s="289"/>
      <c r="E208" s="289"/>
      <c r="F208" s="312"/>
      <c r="G208" s="289"/>
      <c r="H208" s="289"/>
      <c r="I208" s="289"/>
      <c r="J208" s="289"/>
      <c r="K208" s="337"/>
    </row>
    <row r="209" s="1" customFormat="1" ht="15" customHeight="1">
      <c r="B209" s="314"/>
      <c r="C209" s="289" t="s">
        <v>2231</v>
      </c>
      <c r="D209" s="289"/>
      <c r="E209" s="289"/>
      <c r="F209" s="312" t="s">
        <v>77</v>
      </c>
      <c r="G209" s="289"/>
      <c r="H209" s="289" t="s">
        <v>2293</v>
      </c>
      <c r="I209" s="289"/>
      <c r="J209" s="289"/>
      <c r="K209" s="337"/>
    </row>
    <row r="210" s="1" customFormat="1" ht="15" customHeight="1">
      <c r="B210" s="314"/>
      <c r="C210" s="289"/>
      <c r="D210" s="289"/>
      <c r="E210" s="289"/>
      <c r="F210" s="312" t="s">
        <v>2126</v>
      </c>
      <c r="G210" s="289"/>
      <c r="H210" s="289" t="s">
        <v>2127</v>
      </c>
      <c r="I210" s="289"/>
      <c r="J210" s="289"/>
      <c r="K210" s="337"/>
    </row>
    <row r="211" s="1" customFormat="1" ht="15" customHeight="1">
      <c r="B211" s="314"/>
      <c r="C211" s="289"/>
      <c r="D211" s="289"/>
      <c r="E211" s="289"/>
      <c r="F211" s="312" t="s">
        <v>2124</v>
      </c>
      <c r="G211" s="289"/>
      <c r="H211" s="289" t="s">
        <v>2294</v>
      </c>
      <c r="I211" s="289"/>
      <c r="J211" s="289"/>
      <c r="K211" s="337"/>
    </row>
    <row r="212" s="1" customFormat="1" ht="15" customHeight="1">
      <c r="B212" s="361"/>
      <c r="C212" s="289"/>
      <c r="D212" s="289"/>
      <c r="E212" s="289"/>
      <c r="F212" s="312" t="s">
        <v>2128</v>
      </c>
      <c r="G212" s="350"/>
      <c r="H212" s="341" t="s">
        <v>2129</v>
      </c>
      <c r="I212" s="341"/>
      <c r="J212" s="341"/>
      <c r="K212" s="362"/>
    </row>
    <row r="213" s="1" customFormat="1" ht="15" customHeight="1">
      <c r="B213" s="361"/>
      <c r="C213" s="289"/>
      <c r="D213" s="289"/>
      <c r="E213" s="289"/>
      <c r="F213" s="312" t="s">
        <v>2130</v>
      </c>
      <c r="G213" s="350"/>
      <c r="H213" s="341" t="s">
        <v>2295</v>
      </c>
      <c r="I213" s="341"/>
      <c r="J213" s="341"/>
      <c r="K213" s="362"/>
    </row>
    <row r="214" s="1" customFormat="1" ht="15" customHeight="1">
      <c r="B214" s="361"/>
      <c r="C214" s="289"/>
      <c r="D214" s="289"/>
      <c r="E214" s="289"/>
      <c r="F214" s="312"/>
      <c r="G214" s="350"/>
      <c r="H214" s="341"/>
      <c r="I214" s="341"/>
      <c r="J214" s="341"/>
      <c r="K214" s="362"/>
    </row>
    <row r="215" s="1" customFormat="1" ht="15" customHeight="1">
      <c r="B215" s="361"/>
      <c r="C215" s="289" t="s">
        <v>2255</v>
      </c>
      <c r="D215" s="289"/>
      <c r="E215" s="289"/>
      <c r="F215" s="312">
        <v>1</v>
      </c>
      <c r="G215" s="350"/>
      <c r="H215" s="341" t="s">
        <v>2296</v>
      </c>
      <c r="I215" s="341"/>
      <c r="J215" s="341"/>
      <c r="K215" s="362"/>
    </row>
    <row r="216" s="1" customFormat="1" ht="15" customHeight="1">
      <c r="B216" s="361"/>
      <c r="C216" s="289"/>
      <c r="D216" s="289"/>
      <c r="E216" s="289"/>
      <c r="F216" s="312">
        <v>2</v>
      </c>
      <c r="G216" s="350"/>
      <c r="H216" s="341" t="s">
        <v>2297</v>
      </c>
      <c r="I216" s="341"/>
      <c r="J216" s="341"/>
      <c r="K216" s="362"/>
    </row>
    <row r="217" s="1" customFormat="1" ht="15" customHeight="1">
      <c r="B217" s="361"/>
      <c r="C217" s="289"/>
      <c r="D217" s="289"/>
      <c r="E217" s="289"/>
      <c r="F217" s="312">
        <v>3</v>
      </c>
      <c r="G217" s="350"/>
      <c r="H217" s="341" t="s">
        <v>2298</v>
      </c>
      <c r="I217" s="341"/>
      <c r="J217" s="341"/>
      <c r="K217" s="362"/>
    </row>
    <row r="218" s="1" customFormat="1" ht="15" customHeight="1">
      <c r="B218" s="361"/>
      <c r="C218" s="289"/>
      <c r="D218" s="289"/>
      <c r="E218" s="289"/>
      <c r="F218" s="312">
        <v>4</v>
      </c>
      <c r="G218" s="350"/>
      <c r="H218" s="341" t="s">
        <v>2299</v>
      </c>
      <c r="I218" s="341"/>
      <c r="J218" s="341"/>
      <c r="K218" s="362"/>
    </row>
    <row r="219" s="1" customFormat="1" ht="12.75" customHeight="1">
      <c r="B219" s="363"/>
      <c r="C219" s="364"/>
      <c r="D219" s="364"/>
      <c r="E219" s="364"/>
      <c r="F219" s="364"/>
      <c r="G219" s="364"/>
      <c r="H219" s="364"/>
      <c r="I219" s="364"/>
      <c r="J219" s="364"/>
      <c r="K219" s="365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Neugebauer Tomáš, Ing. arch.</dc:creator>
  <cp:lastModifiedBy>Neugebauer Tomáš, Ing. arch.</cp:lastModifiedBy>
  <dcterms:created xsi:type="dcterms:W3CDTF">2025-01-16T10:27:35Z</dcterms:created>
  <dcterms:modified xsi:type="dcterms:W3CDTF">2025-01-16T10:27:44Z</dcterms:modified>
</cp:coreProperties>
</file>